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Ibayi\OneDrive - CGIAR\work\AMR work\ENHANCE project\Tanzania\"/>
    </mc:Choice>
  </mc:AlternateContent>
  <xr:revisionPtr revIDLastSave="0" documentId="13_ncr:1_{CB4C0665-2499-49F8-9CCB-67A7C3307B79}" xr6:coauthVersionLast="47" xr6:coauthVersionMax="47" xr10:uidLastSave="{00000000-0000-0000-0000-000000000000}"/>
  <bookViews>
    <workbookView xWindow="-120" yWindow="-120" windowWidth="29040" windowHeight="15720" xr2:uid="{6374089E-E60E-42C7-A927-14B8C7A72FEC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51" i="1"/>
  <c r="G47" i="1"/>
  <c r="G48" i="1"/>
  <c r="G49" i="1"/>
  <c r="J48" i="1"/>
  <c r="J47" i="1"/>
  <c r="E47" i="1"/>
  <c r="E48" i="1"/>
  <c r="E49" i="1"/>
  <c r="G60" i="1"/>
  <c r="E60" i="1"/>
  <c r="G13" i="1"/>
  <c r="G12" i="1"/>
  <c r="G14" i="1"/>
  <c r="G15" i="1"/>
  <c r="G16" i="1"/>
  <c r="G17" i="1"/>
  <c r="G18" i="1"/>
  <c r="G19" i="1"/>
  <c r="G20" i="1"/>
  <c r="G23" i="1"/>
  <c r="G24" i="1"/>
  <c r="G25" i="1"/>
  <c r="G26" i="1"/>
  <c r="G28" i="1"/>
  <c r="G29" i="1"/>
  <c r="G30" i="1"/>
  <c r="G31" i="1"/>
  <c r="G32" i="1"/>
  <c r="G33" i="1"/>
  <c r="G36" i="1"/>
  <c r="G37" i="1"/>
  <c r="G38" i="1"/>
  <c r="G39" i="1"/>
  <c r="G40" i="1"/>
  <c r="G41" i="1"/>
  <c r="G42" i="1"/>
  <c r="G43" i="1"/>
  <c r="G44" i="1"/>
  <c r="G45" i="1"/>
  <c r="G46" i="1"/>
  <c r="G50" i="1"/>
  <c r="G51" i="1"/>
  <c r="G53" i="1"/>
  <c r="G54" i="1"/>
  <c r="G55" i="1"/>
  <c r="G56" i="1"/>
  <c r="G57" i="1"/>
  <c r="G58" i="1"/>
  <c r="G9" i="1"/>
  <c r="E37" i="1"/>
  <c r="J38" i="1" s="1"/>
  <c r="E38" i="1"/>
  <c r="J40" i="1" s="1"/>
  <c r="E39" i="1"/>
  <c r="E40" i="1"/>
  <c r="E41" i="1"/>
  <c r="E42" i="1"/>
  <c r="E43" i="1"/>
  <c r="E44" i="1"/>
  <c r="E45" i="1"/>
  <c r="E46" i="1"/>
  <c r="E50" i="1"/>
  <c r="E51" i="1"/>
  <c r="E53" i="1"/>
  <c r="E54" i="1"/>
  <c r="E55" i="1"/>
  <c r="E56" i="1"/>
  <c r="E57" i="1"/>
  <c r="E58" i="1"/>
  <c r="J39" i="1"/>
  <c r="E9" i="1"/>
  <c r="E13" i="1"/>
  <c r="E12" i="1"/>
  <c r="E14" i="1"/>
  <c r="E15" i="1"/>
  <c r="E16" i="1"/>
  <c r="E17" i="1"/>
  <c r="E18" i="1"/>
  <c r="E19" i="1"/>
  <c r="E20" i="1"/>
  <c r="E23" i="1"/>
  <c r="E24" i="1"/>
  <c r="E25" i="1"/>
  <c r="E26" i="1"/>
  <c r="E28" i="1"/>
  <c r="E29" i="1"/>
  <c r="J45" i="1" s="1"/>
  <c r="E30" i="1"/>
  <c r="J31" i="1" s="1"/>
  <c r="E31" i="1"/>
  <c r="E32" i="1"/>
  <c r="E33" i="1"/>
  <c r="E36" i="1"/>
  <c r="G5" i="1"/>
  <c r="E5" i="1"/>
  <c r="G4" i="1"/>
  <c r="E4" i="1"/>
  <c r="G3" i="1"/>
  <c r="E3" i="1"/>
  <c r="G2" i="1"/>
  <c r="E2" i="1"/>
  <c r="G8" i="1"/>
  <c r="E8" i="1"/>
  <c r="J15" i="1" l="1"/>
  <c r="J16" i="1"/>
  <c r="J18" i="1"/>
  <c r="J19" i="1"/>
  <c r="J46" i="1"/>
  <c r="J49" i="1"/>
  <c r="J24" i="1"/>
  <c r="J42" i="1"/>
  <c r="J44" i="1"/>
  <c r="J30" i="1"/>
  <c r="J41" i="1"/>
  <c r="J17" i="1"/>
  <c r="J20" i="1"/>
</calcChain>
</file>

<file path=xl/sharedStrings.xml><?xml version="1.0" encoding="utf-8"?>
<sst xmlns="http://schemas.openxmlformats.org/spreadsheetml/2006/main" count="626" uniqueCount="375">
  <si>
    <t>type</t>
  </si>
  <si>
    <t>name</t>
  </si>
  <si>
    <t>raw_label</t>
  </si>
  <si>
    <t>label</t>
  </si>
  <si>
    <t>hint</t>
  </si>
  <si>
    <t>appearance</t>
  </si>
  <si>
    <t>form_title</t>
  </si>
  <si>
    <t>form_id</t>
  </si>
  <si>
    <t>version</t>
  </si>
  <si>
    <t>theme-grid</t>
  </si>
  <si>
    <t>list_name</t>
  </si>
  <si>
    <t>geopoint</t>
  </si>
  <si>
    <t>s1</t>
  </si>
  <si>
    <t>s0</t>
  </si>
  <si>
    <t>geoshape</t>
  </si>
  <si>
    <t>Collect the Geoshape</t>
  </si>
  <si>
    <t>Walk around the water pan, if possible</t>
  </si>
  <si>
    <t>no</t>
  </si>
  <si>
    <t>yes</t>
  </si>
  <si>
    <t>begin_group</t>
  </si>
  <si>
    <t>select_one enumerator</t>
  </si>
  <si>
    <t>q1</t>
  </si>
  <si>
    <t>q2</t>
  </si>
  <si>
    <t>enumerator</t>
  </si>
  <si>
    <t>Select Enumerator Name</t>
  </si>
  <si>
    <t>type_water_source</t>
  </si>
  <si>
    <t>Flowing river/stream</t>
  </si>
  <si>
    <t>Pond/pan – resembling a small lake</t>
  </si>
  <si>
    <t>Spring</t>
  </si>
  <si>
    <t>Marshy area/swamp</t>
  </si>
  <si>
    <t>Borehole/underground well</t>
  </si>
  <si>
    <t>river_stream</t>
  </si>
  <si>
    <t>spring</t>
  </si>
  <si>
    <t>marshy_area_swamp</t>
  </si>
  <si>
    <t>borehole_well</t>
  </si>
  <si>
    <t>dam_building_material</t>
  </si>
  <si>
    <t>select_multiple dam_building_material</t>
  </si>
  <si>
    <t>relevant</t>
  </si>
  <si>
    <t>q3</t>
  </si>
  <si>
    <t>concrete</t>
  </si>
  <si>
    <t>stones</t>
  </si>
  <si>
    <t>wood_materials</t>
  </si>
  <si>
    <t>nothing</t>
  </si>
  <si>
    <t>Concrete</t>
  </si>
  <si>
    <t>Stones</t>
  </si>
  <si>
    <t>Nothing</t>
  </si>
  <si>
    <t>Wood Materials</t>
  </si>
  <si>
    <t>height_pan_barrier</t>
  </si>
  <si>
    <t>decimal</t>
  </si>
  <si>
    <t>q4</t>
  </si>
  <si>
    <t>Estimate the height of the barrier in meters</t>
  </si>
  <si>
    <t xml:space="preserve">Can you observe a spring or ground-water connection? </t>
  </si>
  <si>
    <t>can_you_observe_spring_connection</t>
  </si>
  <si>
    <t>q5</t>
  </si>
  <si>
    <t>select_one yes_no</t>
  </si>
  <si>
    <t>yes_no</t>
  </si>
  <si>
    <t>Yes</t>
  </si>
  <si>
    <t>No</t>
  </si>
  <si>
    <t xml:space="preserve">Does the dam/pan contain a liner? </t>
  </si>
  <si>
    <t>liner_dam_pan</t>
  </si>
  <si>
    <t>select_one liner_dam_pan or_other</t>
  </si>
  <si>
    <t>q6</t>
  </si>
  <si>
    <t>stones_concrete</t>
  </si>
  <si>
    <t>tarpaulin</t>
  </si>
  <si>
    <t>Stone/concrete</t>
  </si>
  <si>
    <t>Tarpaulin</t>
  </si>
  <si>
    <t>Earthen</t>
  </si>
  <si>
    <t>earthen</t>
  </si>
  <si>
    <t>channelised_outlet_inlet</t>
  </si>
  <si>
    <t>q7</t>
  </si>
  <si>
    <t xml:space="preserve">Are there any signs of desilting (digging out the water pan) recently? </t>
  </si>
  <si>
    <t>sign_of_disilting</t>
  </si>
  <si>
    <t>q8</t>
  </si>
  <si>
    <t xml:space="preserve">Select the color of the water </t>
  </si>
  <si>
    <t>color_of_water</t>
  </si>
  <si>
    <t>s2</t>
  </si>
  <si>
    <t>select_one color_of_water</t>
  </si>
  <si>
    <t>green</t>
  </si>
  <si>
    <t>brown</t>
  </si>
  <si>
    <t>clear</t>
  </si>
  <si>
    <t>Green</t>
  </si>
  <si>
    <t>Brown</t>
  </si>
  <si>
    <t>Clear</t>
  </si>
  <si>
    <t>Select vegetation in or along the water pan</t>
  </si>
  <si>
    <t>vegetation_waterpan</t>
  </si>
  <si>
    <t>vegetation_water_pan</t>
  </si>
  <si>
    <t>grass</t>
  </si>
  <si>
    <t>shrub</t>
  </si>
  <si>
    <t>trees</t>
  </si>
  <si>
    <t>none</t>
  </si>
  <si>
    <t>Grass</t>
  </si>
  <si>
    <t>Shrub</t>
  </si>
  <si>
    <t>Trees</t>
  </si>
  <si>
    <t>None</t>
  </si>
  <si>
    <t>Where is the water source located?</t>
  </si>
  <si>
    <t>location_watersource</t>
  </si>
  <si>
    <t>select_one location_watersource</t>
  </si>
  <si>
    <t xml:space="preserve">Inside a conservancy </t>
  </si>
  <si>
    <t xml:space="preserve">Managed rangeland </t>
  </si>
  <si>
    <t>Inside a commercial ranch/property/farm</t>
  </si>
  <si>
    <t xml:space="preserve">Inside a community </t>
  </si>
  <si>
    <t>inside_conservancy</t>
  </si>
  <si>
    <t>managed_rangeland</t>
  </si>
  <si>
    <t>inside_farm</t>
  </si>
  <si>
    <t>inside_community</t>
  </si>
  <si>
    <t>Means of access by humans</t>
  </si>
  <si>
    <t>means_access_by_humans</t>
  </si>
  <si>
    <t>select_multiple means_access_by_humans</t>
  </si>
  <si>
    <t>road</t>
  </si>
  <si>
    <t>motorbike</t>
  </si>
  <si>
    <t>foot</t>
  </si>
  <si>
    <t>Road</t>
  </si>
  <si>
    <t>Motorbike</t>
  </si>
  <si>
    <t>Foot</t>
  </si>
  <si>
    <t>Questions for the user</t>
  </si>
  <si>
    <t>q0</t>
  </si>
  <si>
    <t>grp_observation</t>
  </si>
  <si>
    <t>end_group</t>
  </si>
  <si>
    <t>s3</t>
  </si>
  <si>
    <t>grp_user_questions</t>
  </si>
  <si>
    <t>users_of_water_source</t>
  </si>
  <si>
    <t>select_multiple users_of_water_source</t>
  </si>
  <si>
    <t>humans</t>
  </si>
  <si>
    <t>livestock</t>
  </si>
  <si>
    <t>wildlife</t>
  </si>
  <si>
    <t>Humans</t>
  </si>
  <si>
    <t>Livestock</t>
  </si>
  <si>
    <t>Wildlife</t>
  </si>
  <si>
    <t>animal_walk_into_water</t>
  </si>
  <si>
    <t xml:space="preserve">Do animals walk into the water? </t>
  </si>
  <si>
    <t>q2.1</t>
  </si>
  <si>
    <t>Why?</t>
  </si>
  <si>
    <t>animal_not_walk_into_water</t>
  </si>
  <si>
    <t>select_one animal_not_walk_into_water</t>
  </si>
  <si>
    <t>Animals drink from a water trough</t>
  </si>
  <si>
    <t>Animals drink from a separate drainage</t>
  </si>
  <si>
    <t>water_trough</t>
  </si>
  <si>
    <t>use_separate_drainage</t>
  </si>
  <si>
    <t xml:space="preserve">&lt;span style="color:#63AB53"&gt;OBSERVE:&lt;/span&gt;Signs of wildlife use: </t>
  </si>
  <si>
    <t>sign_of_wildlife</t>
  </si>
  <si>
    <t>select_multiple sign_of_wildlife</t>
  </si>
  <si>
    <t>Animal dung</t>
  </si>
  <si>
    <t>Footprints</t>
  </si>
  <si>
    <t>Wildlife in the vicinity</t>
  </si>
  <si>
    <t>animal_dung</t>
  </si>
  <si>
    <t>footprints</t>
  </si>
  <si>
    <t>wildlife_in_vicinity</t>
  </si>
  <si>
    <t xml:space="preserve">&lt;span style="color:#63AB53"&gt;OBSERVE:&lt;/span&gt;Signs of human use: </t>
  </si>
  <si>
    <t>sign_of_human_use</t>
  </si>
  <si>
    <t>People washing</t>
  </si>
  <si>
    <t>Collecting/fetching water</t>
  </si>
  <si>
    <t>Bathing</t>
  </si>
  <si>
    <t>people_washing</t>
  </si>
  <si>
    <t>fetching_water</t>
  </si>
  <si>
    <t>bathing</t>
  </si>
  <si>
    <t>select_multiple sign_of_human_use or_other</t>
  </si>
  <si>
    <t>s4</t>
  </si>
  <si>
    <t>water_source</t>
  </si>
  <si>
    <t>Questions about the water source</t>
  </si>
  <si>
    <t>start</t>
  </si>
  <si>
    <t>start_time</t>
  </si>
  <si>
    <t>Start time</t>
  </si>
  <si>
    <t>end</t>
  </si>
  <si>
    <t>end_time</t>
  </si>
  <si>
    <t>End time</t>
  </si>
  <si>
    <t>today</t>
  </si>
  <si>
    <t>survey_date</t>
  </si>
  <si>
    <t>Today's date</t>
  </si>
  <si>
    <t>deviceid</t>
  </si>
  <si>
    <t>meta_devid</t>
  </si>
  <si>
    <t>Device ID</t>
  </si>
  <si>
    <t>audit</t>
  </si>
  <si>
    <t>source_have_water_all_year_round</t>
  </si>
  <si>
    <t>select_one source_have_water_all_year_round</t>
  </si>
  <si>
    <t>Yes, always</t>
  </si>
  <si>
    <t>No, it dries up every year</t>
  </si>
  <si>
    <t>No, only in very dry years</t>
  </si>
  <si>
    <t>yes_always</t>
  </si>
  <si>
    <t>dry_every_year</t>
  </si>
  <si>
    <t>only_very_dry_years</t>
  </si>
  <si>
    <t xml:space="preserve">How long does it usually dry up? </t>
  </si>
  <si>
    <t>In months</t>
  </si>
  <si>
    <t>period_to_dry</t>
  </si>
  <si>
    <t>Which months does it dry up?</t>
  </si>
  <si>
    <t>months_it_dry</t>
  </si>
  <si>
    <t>select_multiple months_it_dry</t>
  </si>
  <si>
    <t>january</t>
  </si>
  <si>
    <t>february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</si>
  <si>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</si>
  <si>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</si>
  <si>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</si>
  <si>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</si>
  <si>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</si>
  <si>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</si>
  <si>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</si>
  <si>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</si>
  <si>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</si>
  <si>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</si>
  <si>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Novermber</t>
  </si>
  <si>
    <t>December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</si>
  <si>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</si>
  <si>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</si>
  <si>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</si>
  <si>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</si>
  <si>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</si>
  <si>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</si>
  <si>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</si>
  <si>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</si>
  <si>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novermber</t>
  </si>
  <si>
    <t>december</t>
  </si>
  <si>
    <t>Is there a spring/river flowing into the water pan?</t>
  </si>
  <si>
    <t>spring_river_flowing</t>
  </si>
  <si>
    <t>human_uses_of_water</t>
  </si>
  <si>
    <t>Washing</t>
  </si>
  <si>
    <t>Animal drinking</t>
  </si>
  <si>
    <t>Domestic water use</t>
  </si>
  <si>
    <t>Human drinking</t>
  </si>
  <si>
    <t xml:space="preserve">Irrigation </t>
  </si>
  <si>
    <t>washing</t>
  </si>
  <si>
    <t>irrigation</t>
  </si>
  <si>
    <t>animal_drinking</t>
  </si>
  <si>
    <t>human_drinking</t>
  </si>
  <si>
    <t>domestic_water_use</t>
  </si>
  <si>
    <t>human_uses_of_water_pan</t>
  </si>
  <si>
    <t>select_multiple human_uses_of_water_pan or_other</t>
  </si>
  <si>
    <t>How far away do people come for water?</t>
  </si>
  <si>
    <t>how_far_people_come_from</t>
  </si>
  <si>
    <t>select_one how_far_people_come_from</t>
  </si>
  <si>
    <t>within vicinity</t>
  </si>
  <si>
    <t>2_5_km_radius</t>
  </si>
  <si>
    <t>5_km_radius</t>
  </si>
  <si>
    <t>Within vicinity (2 km radius)</t>
  </si>
  <si>
    <t>2 - 5 km radius</t>
  </si>
  <si>
    <t>5 km radius</t>
  </si>
  <si>
    <t xml:space="preserve">Does the distance traveled vary during the driest periods? </t>
  </si>
  <si>
    <t>distance_vary_dry_period</t>
  </si>
  <si>
    <t xml:space="preserve">How many families or communities use this water source? </t>
  </si>
  <si>
    <t>Use your best judgment to estimate how many people rely on the water pan</t>
  </si>
  <si>
    <t xml:space="preserve">What kinds of wildlife use the water </t>
  </si>
  <si>
    <t xml:space="preserve">How old is this </t>
  </si>
  <si>
    <t>Picture of the pan</t>
  </si>
  <si>
    <t>image</t>
  </si>
  <si>
    <t>s5</t>
  </si>
  <si>
    <t>grp_picture_pan</t>
  </si>
  <si>
    <t>Picture_whole_pan</t>
  </si>
  <si>
    <t>picture_watercolor</t>
  </si>
  <si>
    <t>picture_water_abstraction</t>
  </si>
  <si>
    <t>picture_vegetation_waterpan</t>
  </si>
  <si>
    <t>picture_barrier</t>
  </si>
  <si>
    <t>select_one waterpan_ever_desilted</t>
  </si>
  <si>
    <t>select_one age_waterpan</t>
  </si>
  <si>
    <t>integer</t>
  </si>
  <si>
    <t>select_multiple kind_livestock_use_water</t>
  </si>
  <si>
    <t>kind_livestock_use_water</t>
  </si>
  <si>
    <t>number_families_use_water</t>
  </si>
  <si>
    <t>q9</t>
  </si>
  <si>
    <t>q11</t>
  </si>
  <si>
    <t>q12</t>
  </si>
  <si>
    <t>q13</t>
  </si>
  <si>
    <t xml:space="preserve">Kinds of livestock use this water source? </t>
  </si>
  <si>
    <t>Cattle</t>
  </si>
  <si>
    <t>Goats</t>
  </si>
  <si>
    <t>Sheep</t>
  </si>
  <si>
    <t>Donkeys</t>
  </si>
  <si>
    <t>Camels</t>
  </si>
  <si>
    <t>cattle</t>
  </si>
  <si>
    <t>goats</t>
  </si>
  <si>
    <t>sheep</t>
  </si>
  <si>
    <t>donkeys</t>
  </si>
  <si>
    <t>camels</t>
  </si>
  <si>
    <t>Always</t>
  </si>
  <si>
    <t>Sometimes</t>
  </si>
  <si>
    <t>Only in the driest periods</t>
  </si>
  <si>
    <t>always</t>
  </si>
  <si>
    <t>sometimes</t>
  </si>
  <si>
    <t>only_in_driest_periods</t>
  </si>
  <si>
    <t>frequency_wildlife_use_water</t>
  </si>
  <si>
    <t>Elephants</t>
  </si>
  <si>
    <t>Zebras</t>
  </si>
  <si>
    <t>Giraffes</t>
  </si>
  <si>
    <t>Gazelles/antelopes</t>
  </si>
  <si>
    <t>Large Carnivores – lions, cheetahs, etc.</t>
  </si>
  <si>
    <t>Buffaloes</t>
  </si>
  <si>
    <t>Wildebeests</t>
  </si>
  <si>
    <t>Birds</t>
  </si>
  <si>
    <t>Hippos</t>
  </si>
  <si>
    <t>Rhinos</t>
  </si>
  <si>
    <t>Monkeys</t>
  </si>
  <si>
    <t>Small species – dikdiks, warthogs, etc</t>
  </si>
  <si>
    <t>elephants</t>
  </si>
  <si>
    <t>zebras</t>
  </si>
  <si>
    <t>giraffes</t>
  </si>
  <si>
    <t>buffaloes</t>
  </si>
  <si>
    <t>wildebeests</t>
  </si>
  <si>
    <t>birds</t>
  </si>
  <si>
    <t>hippos</t>
  </si>
  <si>
    <t>rhinos</t>
  </si>
  <si>
    <t>monkeys</t>
  </si>
  <si>
    <t>gazelles_antelopes</t>
  </si>
  <si>
    <t>large_carnivores_lions_cheetahs_etc</t>
  </si>
  <si>
    <t>small_species_dikdiks_warthogs_etc</t>
  </si>
  <si>
    <t>select_multiple kind_widlife_use_water</t>
  </si>
  <si>
    <t>kind_widlife_use_water</t>
  </si>
  <si>
    <t>age_waterpan</t>
  </si>
  <si>
    <t>Generations</t>
  </si>
  <si>
    <t>More than 10 years</t>
  </si>
  <si>
    <t>Less than 10 years</t>
  </si>
  <si>
    <t>generational</t>
  </si>
  <si>
    <t>more_than_10_years</t>
  </si>
  <si>
    <t>less_than_10_years</t>
  </si>
  <si>
    <t>waterpan_ever_desilted</t>
  </si>
  <si>
    <t>Less than 5 years</t>
  </si>
  <si>
    <t>More than 5 years</t>
  </si>
  <si>
    <t>Never</t>
  </si>
  <si>
    <t>less_than_5_years</t>
  </si>
  <si>
    <t>more_than_5_years</t>
  </si>
  <si>
    <t>never</t>
  </si>
  <si>
    <t>Collect GPS coordinates</t>
  </si>
  <si>
    <t>new</t>
  </si>
  <si>
    <t xml:space="preserve">Rapid Assessment for Water Pans/Dams Reconnaissance </t>
  </si>
  <si>
    <t>waterpanwork_27012024_v1</t>
  </si>
  <si>
    <t>27012024_v1</t>
  </si>
  <si>
    <t>Observational Questions</t>
  </si>
  <si>
    <t>quick</t>
  </si>
  <si>
    <t>Select the type of water source</t>
  </si>
  <si>
    <t xml:space="preserve">What is the building material of the &lt;span style="color:#63AB53"&gt;${s1q1_type_water_source}&lt;/span&gt; barrier? </t>
  </si>
  <si>
    <t xml:space="preserve">Has the &lt;span style="color:#63AB53"&gt;${s1q1_type_water_source}&lt;/span&gt; ever been desilted? </t>
  </si>
  <si>
    <t>Does the &lt;span style="color:#63AB53"&gt;${s1q1_type_water_source}&lt;/span&gt; have water all year?</t>
  </si>
  <si>
    <t>select_one type_water_source</t>
  </si>
  <si>
    <t>text</t>
  </si>
  <si>
    <t>s6</t>
  </si>
  <si>
    <t>comment_watersource</t>
  </si>
  <si>
    <t>Any comment about the water source?</t>
  </si>
  <si>
    <t>The barrier used to hold the water in the lake, if applicable.</t>
  </si>
  <si>
    <t>Any vegetation along the side or in the water pan, such as riparian vegetation or aquatic vegetation.</t>
  </si>
  <si>
    <t>Water abstraction point(s) if you can determine</t>
  </si>
  <si>
    <t>Close-up of water color</t>
  </si>
  <si>
    <t>Overview of the whole pan</t>
  </si>
  <si>
    <t xml:space="preserve">Select the users of the Water soucer? </t>
  </si>
  <si>
    <t>instance_name</t>
  </si>
  <si>
    <t>style</t>
  </si>
  <si>
    <t>concat(${s0q3_survey_date},'-',${s1_enumerator})</t>
  </si>
  <si>
    <t>required</t>
  </si>
  <si>
    <t>dam</t>
  </si>
  <si>
    <t>nature_of_outlet_inlet</t>
  </si>
  <si>
    <t>Channelised - Artificial</t>
  </si>
  <si>
    <t>Channelised - Erosional</t>
  </si>
  <si>
    <t>Diffuse runoff</t>
  </si>
  <si>
    <t>channelised_artificial</t>
  </si>
  <si>
    <t>channelised_erosion</t>
  </si>
  <si>
    <t>diffuse_runoff</t>
  </si>
  <si>
    <t>select_multiple vegetation_water_pan</t>
  </si>
  <si>
    <t>Dam</t>
  </si>
  <si>
    <t>waterpan</t>
  </si>
  <si>
    <t xml:space="preserve">What do people use the water from &lt;span style="color:#63AB53"&gt;${s1q1_type_water_source}&lt;/span&gt; for? </t>
  </si>
  <si>
    <t>q10.1</t>
  </si>
  <si>
    <t>q10.2</t>
  </si>
  <si>
    <t>q10.3</t>
  </si>
  <si>
    <t>frequency_humans_use_water</t>
  </si>
  <si>
    <t>frequency_livestock_use_water</t>
  </si>
  <si>
    <t>select_one sometimes_always_dryperiod</t>
  </si>
  <si>
    <t>sometimes_always_dryperiod</t>
  </si>
  <si>
    <t xml:space="preserve">How often do &lt;span style="color:#63AB53"&gt;${s3q1_users_of_water_source}&lt;/span&gt; use the water source? </t>
  </si>
  <si>
    <t>Nature of the inlets or outlets</t>
  </si>
  <si>
    <t>select_multiple nature_of_outlet_inlet</t>
  </si>
  <si>
    <t>Augustino Chengula</t>
  </si>
  <si>
    <t>John Olsen</t>
  </si>
  <si>
    <t>Amandus Muhairwa</t>
  </si>
  <si>
    <t>Janemary Ntawila</t>
  </si>
  <si>
    <t>Edward Otieno</t>
  </si>
  <si>
    <t>augustino_chengula</t>
  </si>
  <si>
    <t>john_olsen</t>
  </si>
  <si>
    <t>amandus_muhairwa</t>
  </si>
  <si>
    <t>janemary_ntawila</t>
  </si>
  <si>
    <t>edward_otieno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</si>
</sst>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rial"/>
      <family val="2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sz val="12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6F84-E2D3-469D-8F37-2066CC7AA829}">
  <dimension ref="A1:S61"/>
  <sheetViews>
    <sheetView tabSelected="1" workbookViewId="0">
      <pane ySplit="1" topLeftCell="A32" activePane="bottomLeft" state="frozen"/>
      <selection pane="bottomLeft" activeCell="E62" sqref="E62"/>
    </sheetView>
  </sheetViews>
  <sheetFormatPr defaultColWidth="9.125" defaultRowHeight="15.75"/>
  <cols>
    <col min="1" max="1" width="23.125" style="3" customWidth="1"/>
    <col min="2" max="2" width="5.125" style="3" customWidth="1"/>
    <col min="3" max="3" width="4.25" style="3" customWidth="1"/>
    <col min="4" max="4" width="13.875" style="3" customWidth="1"/>
    <col min="5" max="5" width="21.25" style="3" customWidth="1"/>
    <col min="6" max="6" width="23.125" style="3" customWidth="1"/>
    <col min="7" max="7" width="34" style="3" customWidth="1"/>
    <col min="8" max="8" width="12.5" style="3" customWidth="1"/>
    <col min="9" max="9" width="9.375" style="3" customWidth="1"/>
    <col min="10" max="10" width="44" style="3" customWidth="1"/>
    <col min="11" max="16384" width="9.125" style="3"/>
  </cols>
  <sheetData>
    <row r="1" spans="1:19" s="4" customFormat="1">
      <c r="A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37</v>
      </c>
      <c r="K1" s="4" t="s">
        <v>342</v>
      </c>
    </row>
    <row r="2" spans="1:19" s="7" customFormat="1" ht="12" customHeight="1">
      <c r="A2" s="5" t="s">
        <v>159</v>
      </c>
      <c r="B2" s="5" t="s">
        <v>13</v>
      </c>
      <c r="C2" s="5" t="s">
        <v>21</v>
      </c>
      <c r="D2" s="5" t="s">
        <v>160</v>
      </c>
      <c r="E2" s="5" t="str">
        <f>CONCATENATE(B2,C2,"_",D2)</f>
        <v>s0q1_start_time</v>
      </c>
      <c r="F2" s="5" t="s">
        <v>161</v>
      </c>
      <c r="G2" s="5" t="str">
        <f>CONCATENATE(UPPER(B2),UPPER(C2),":",F2)</f>
        <v>S0Q1:Start time</v>
      </c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5"/>
    </row>
    <row r="3" spans="1:19" s="7" customFormat="1" ht="12" customHeight="1">
      <c r="A3" s="5" t="s">
        <v>162</v>
      </c>
      <c r="B3" s="5" t="s">
        <v>13</v>
      </c>
      <c r="C3" s="5" t="s">
        <v>22</v>
      </c>
      <c r="D3" s="5" t="s">
        <v>163</v>
      </c>
      <c r="E3" s="5" t="str">
        <f>CONCATENATE(B3,C3,"_",D3)</f>
        <v>s0q2_end_time</v>
      </c>
      <c r="F3" s="5" t="s">
        <v>164</v>
      </c>
      <c r="G3" s="5" t="str">
        <f>CONCATENATE(UPPER(B3),UPPER(C3),":",F3)</f>
        <v>S0Q2:End time</v>
      </c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5"/>
    </row>
    <row r="4" spans="1:19" s="7" customFormat="1" ht="12" customHeight="1">
      <c r="A4" s="5" t="s">
        <v>165</v>
      </c>
      <c r="B4" s="5" t="s">
        <v>13</v>
      </c>
      <c r="C4" s="5" t="s">
        <v>38</v>
      </c>
      <c r="D4" s="5" t="s">
        <v>166</v>
      </c>
      <c r="E4" s="5" t="str">
        <f>CONCATENATE(B4,C4,"_",D4)</f>
        <v>s0q3_survey_date</v>
      </c>
      <c r="F4" s="5" t="s">
        <v>167</v>
      </c>
      <c r="G4" s="5" t="str">
        <f>CONCATENATE(UPPER(B4),UPPER(C4),":",F4)</f>
        <v>S0Q3:Today's date</v>
      </c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5"/>
    </row>
    <row r="5" spans="1:19" s="7" customFormat="1" ht="12" customHeight="1">
      <c r="A5" s="5" t="s">
        <v>168</v>
      </c>
      <c r="B5" s="5" t="s">
        <v>13</v>
      </c>
      <c r="C5" s="5" t="s">
        <v>49</v>
      </c>
      <c r="D5" s="5" t="s">
        <v>169</v>
      </c>
      <c r="E5" s="5" t="str">
        <f>CONCATENATE(B5,C5,"_",D5)</f>
        <v>s0q4_meta_devid</v>
      </c>
      <c r="F5" s="5" t="s">
        <v>170</v>
      </c>
      <c r="G5" s="5" t="str">
        <f>CONCATENATE(UPPER(B5),UPPER(C5),":",F5)</f>
        <v>S0Q4:Device ID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7" customFormat="1" ht="12" customHeight="1">
      <c r="A6" s="5" t="s">
        <v>171</v>
      </c>
      <c r="B6" s="5" t="s">
        <v>13</v>
      </c>
      <c r="C6" s="5" t="s">
        <v>53</v>
      </c>
      <c r="D6" s="5" t="s">
        <v>171</v>
      </c>
      <c r="E6" s="5" t="s">
        <v>171</v>
      </c>
      <c r="F6" s="5" t="s">
        <v>171</v>
      </c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5"/>
    </row>
    <row r="7" spans="1:19" s="7" customFormat="1"/>
    <row r="8" spans="1:19" s="7" customFormat="1">
      <c r="A8" s="7" t="s">
        <v>11</v>
      </c>
      <c r="B8" s="7" t="s">
        <v>13</v>
      </c>
      <c r="C8" s="7" t="s">
        <v>69</v>
      </c>
      <c r="D8" s="7" t="s">
        <v>11</v>
      </c>
      <c r="E8" s="7" t="str">
        <f>CONCATENATE(B8,C8,"_",D8)</f>
        <v>s0q7_geopoint</v>
      </c>
      <c r="F8" s="5" t="s">
        <v>317</v>
      </c>
      <c r="G8" s="7" t="str">
        <f>CONCATENATE(UPPER(B8),UPPER(C8),":",F8)</f>
        <v>S0Q7:Collect GPS coordinates</v>
      </c>
      <c r="K8" s="7" t="s">
        <v>18</v>
      </c>
    </row>
    <row r="9" spans="1:19" s="7" customFormat="1">
      <c r="A9" s="7" t="s">
        <v>14</v>
      </c>
      <c r="B9" s="7" t="s">
        <v>13</v>
      </c>
      <c r="C9" s="7" t="s">
        <v>72</v>
      </c>
      <c r="D9" s="7" t="s">
        <v>14</v>
      </c>
      <c r="E9" s="7" t="str">
        <f t="shared" ref="E9:E60" si="0">CONCATENATE(B9,C9,"_",D9)</f>
        <v>s0q8_geoshape</v>
      </c>
      <c r="F9" s="7" t="s">
        <v>15</v>
      </c>
      <c r="G9" s="7" t="str">
        <f>CONCATENATE(UPPER(B9),UPPER(C9),":",F9)</f>
        <v>S0Q8:Collect the Geoshape</v>
      </c>
      <c r="H9" s="7" t="s">
        <v>16</v>
      </c>
      <c r="K9" s="7" t="s">
        <v>17</v>
      </c>
    </row>
    <row r="12" spans="1:19" s="9" customFormat="1">
      <c r="A12" s="9" t="s">
        <v>20</v>
      </c>
      <c r="B12" s="9" t="s">
        <v>12</v>
      </c>
      <c r="D12" s="9" t="s">
        <v>23</v>
      </c>
      <c r="E12" s="9" t="str">
        <f t="shared" si="0"/>
        <v>s1_enumerator</v>
      </c>
      <c r="F12" s="9" t="s">
        <v>24</v>
      </c>
      <c r="G12" s="9" t="str">
        <f t="shared" ref="G12:G60" si="1">CONCATENATE(UPPER(B12),UPPER(C12),":",F12)</f>
        <v>S1:Select Enumerator Name</v>
      </c>
      <c r="I12" s="9" t="s">
        <v>323</v>
      </c>
      <c r="K12" s="9" t="s">
        <v>18</v>
      </c>
    </row>
    <row r="13" spans="1:19" s="8" customFormat="1">
      <c r="A13" s="8" t="s">
        <v>19</v>
      </c>
      <c r="B13" s="8" t="s">
        <v>12</v>
      </c>
      <c r="C13" s="8" t="s">
        <v>115</v>
      </c>
      <c r="D13" s="8" t="s">
        <v>116</v>
      </c>
      <c r="E13" s="8" t="str">
        <f>CONCATENATE(B13,C13,"_",D13)</f>
        <v>s1q0_grp_observation</v>
      </c>
      <c r="F13" s="8" t="s">
        <v>322</v>
      </c>
      <c r="G13" s="8" t="str">
        <f>CONCATENATE(UPPER(B13),UPPER(C13),":",F13)</f>
        <v>S1Q0:Observational Questions</v>
      </c>
    </row>
    <row r="14" spans="1:19" s="8" customFormat="1">
      <c r="A14" s="8" t="s">
        <v>328</v>
      </c>
      <c r="B14" s="8" t="s">
        <v>12</v>
      </c>
      <c r="C14" s="8" t="s">
        <v>21</v>
      </c>
      <c r="D14" s="8" t="s">
        <v>25</v>
      </c>
      <c r="E14" s="8" t="str">
        <f t="shared" si="0"/>
        <v>s1q1_type_water_source</v>
      </c>
      <c r="F14" s="8" t="s">
        <v>324</v>
      </c>
      <c r="G14" s="8" t="str">
        <f t="shared" si="1"/>
        <v>S1Q1:Select the type of water source</v>
      </c>
      <c r="I14" s="8" t="s">
        <v>323</v>
      </c>
      <c r="K14" s="8" t="s">
        <v>18</v>
      </c>
    </row>
    <row r="15" spans="1:19" s="8" customFormat="1">
      <c r="A15" s="8" t="s">
        <v>36</v>
      </c>
      <c r="B15" s="8" t="s">
        <v>12</v>
      </c>
      <c r="C15" s="8" t="s">
        <v>22</v>
      </c>
      <c r="D15" s="8" t="s">
        <v>35</v>
      </c>
      <c r="E15" s="8" t="str">
        <f t="shared" si="0"/>
        <v>s1q2_dam_building_material</v>
      </c>
      <c r="F15" s="8" t="s">
        <v>325</v>
      </c>
      <c r="G15" s="8" t="str">
        <f t="shared" si="1"/>
        <v xml:space="preserve">S1Q2:What is the building material of the &lt;span style="color:#63AB53"&gt;${s1q1_type_water_source}&lt;/span&gt; barrier? </v>
      </c>
      <c r="J15" s="8" t="str">
        <f>CONCATENATE("selected(${",E14,"},'dam')")</f>
        <v>selected(${s1q1_type_water_source},'dam')</v>
      </c>
      <c r="K15" s="8" t="s">
        <v>18</v>
      </c>
    </row>
    <row r="16" spans="1:19" s="8" customFormat="1">
      <c r="A16" s="8" t="s">
        <v>48</v>
      </c>
      <c r="B16" s="8" t="s">
        <v>12</v>
      </c>
      <c r="C16" s="8" t="s">
        <v>38</v>
      </c>
      <c r="D16" s="8" t="s">
        <v>47</v>
      </c>
      <c r="E16" s="8" t="str">
        <f t="shared" si="0"/>
        <v>s1q3_height_pan_barrier</v>
      </c>
      <c r="F16" s="8" t="s">
        <v>50</v>
      </c>
      <c r="G16" s="8" t="str">
        <f t="shared" si="1"/>
        <v>S1Q3:Estimate the height of the barrier in meters</v>
      </c>
      <c r="J16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6" s="8" t="s">
        <v>18</v>
      </c>
    </row>
    <row r="17" spans="1:11" s="8" customFormat="1">
      <c r="A17" s="8" t="s">
        <v>54</v>
      </c>
      <c r="B17" s="8" t="s">
        <v>12</v>
      </c>
      <c r="C17" s="8" t="s">
        <v>49</v>
      </c>
      <c r="D17" s="8" t="s">
        <v>52</v>
      </c>
      <c r="E17" s="8" t="str">
        <f t="shared" si="0"/>
        <v>s1q4_can_you_observe_spring_connection</v>
      </c>
      <c r="F17" s="8" t="s">
        <v>51</v>
      </c>
      <c r="G17" s="8" t="str">
        <f t="shared" si="1"/>
        <v xml:space="preserve">S1Q4:Can you observe a spring or ground-water connection? </v>
      </c>
      <c r="I17" s="8" t="s">
        <v>323</v>
      </c>
      <c r="J17" s="8" t="str">
        <f>CONCATENATE("selected(${",E14,"},'pond_pan_resembel_small_lake')")</f>
        <v>selected(${s1q1_type_water_source},'pond_pan_resembel_small_lake')</v>
      </c>
      <c r="K17" s="8" t="s">
        <v>18</v>
      </c>
    </row>
    <row r="18" spans="1:11" s="8" customFormat="1">
      <c r="A18" s="8" t="s">
        <v>60</v>
      </c>
      <c r="B18" s="8" t="s">
        <v>12</v>
      </c>
      <c r="C18" s="8" t="s">
        <v>53</v>
      </c>
      <c r="D18" s="8" t="s">
        <v>59</v>
      </c>
      <c r="E18" s="8" t="str">
        <f t="shared" si="0"/>
        <v>s1q5_liner_dam_pan</v>
      </c>
      <c r="F18" s="8" t="s">
        <v>58</v>
      </c>
      <c r="G18" s="8" t="str">
        <f t="shared" si="1"/>
        <v xml:space="preserve">S1Q5:Does the dam/pan contain a liner? </v>
      </c>
      <c r="I18" s="8" t="s">
        <v>323</v>
      </c>
      <c r="J18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8" s="8" t="s">
        <v>18</v>
      </c>
    </row>
    <row r="19" spans="1:11" s="8" customFormat="1">
      <c r="A19" s="8" t="s">
        <v>364</v>
      </c>
      <c r="B19" s="8" t="s">
        <v>12</v>
      </c>
      <c r="C19" s="8" t="s">
        <v>61</v>
      </c>
      <c r="D19" s="8" t="s">
        <v>68</v>
      </c>
      <c r="E19" s="8" t="str">
        <f t="shared" si="0"/>
        <v>s1q6_channelised_outlet_inlet</v>
      </c>
      <c r="F19" s="8" t="s">
        <v>363</v>
      </c>
      <c r="G19" s="8" t="str">
        <f t="shared" si="1"/>
        <v>S1Q6:Nature of the inlets or outlets</v>
      </c>
      <c r="I19" s="8" t="s">
        <v>323</v>
      </c>
      <c r="J19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9" s="8" t="s">
        <v>18</v>
      </c>
    </row>
    <row r="20" spans="1:11" s="8" customFormat="1">
      <c r="A20" s="8" t="s">
        <v>54</v>
      </c>
      <c r="B20" s="8" t="s">
        <v>12</v>
      </c>
      <c r="C20" s="8" t="s">
        <v>69</v>
      </c>
      <c r="D20" s="8" t="s">
        <v>71</v>
      </c>
      <c r="E20" s="8" t="str">
        <f t="shared" si="0"/>
        <v>s1q7_sign_of_disilting</v>
      </c>
      <c r="F20" s="8" t="s">
        <v>70</v>
      </c>
      <c r="G20" s="8" t="str">
        <f t="shared" si="1"/>
        <v xml:space="preserve">S1Q7:Are there any signs of desilting (digging out the water pan) recently? </v>
      </c>
      <c r="I20" s="8" t="s">
        <v>323</v>
      </c>
      <c r="J20" s="8" t="str">
        <f>CONCATENATE("selected(${",E14,"},'pond_pan_resembel_small_lake')")</f>
        <v>selected(${s1q1_type_water_source},'pond_pan_resembel_small_lake')</v>
      </c>
      <c r="K20" s="8" t="s">
        <v>18</v>
      </c>
    </row>
    <row r="21" spans="1:11" s="8" customFormat="1">
      <c r="A21" s="8" t="s">
        <v>117</v>
      </c>
    </row>
    <row r="23" spans="1:11" s="10" customFormat="1">
      <c r="A23" s="10" t="s">
        <v>76</v>
      </c>
      <c r="B23" s="10" t="s">
        <v>75</v>
      </c>
      <c r="C23" s="10" t="s">
        <v>21</v>
      </c>
      <c r="D23" s="10" t="s">
        <v>74</v>
      </c>
      <c r="E23" s="10" t="str">
        <f t="shared" si="0"/>
        <v>s2q1_color_of_water</v>
      </c>
      <c r="F23" s="10" t="s">
        <v>73</v>
      </c>
      <c r="G23" s="10" t="str">
        <f t="shared" si="1"/>
        <v xml:space="preserve">S2Q1:Select the color of the water </v>
      </c>
      <c r="I23" s="10" t="s">
        <v>323</v>
      </c>
      <c r="K23" s="10" t="s">
        <v>18</v>
      </c>
    </row>
    <row r="24" spans="1:11" s="10" customFormat="1">
      <c r="A24" s="10" t="s">
        <v>351</v>
      </c>
      <c r="B24" s="10" t="s">
        <v>75</v>
      </c>
      <c r="C24" s="10" t="s">
        <v>22</v>
      </c>
      <c r="D24" s="10" t="s">
        <v>84</v>
      </c>
      <c r="E24" s="10" t="str">
        <f t="shared" si="0"/>
        <v>s2q2_vegetation_waterpan</v>
      </c>
      <c r="F24" s="10" t="s">
        <v>83</v>
      </c>
      <c r="G24" s="10" t="str">
        <f t="shared" si="1"/>
        <v>S2Q2:Select vegetation in or along the water pan</v>
      </c>
      <c r="I24" s="10" t="s">
        <v>323</v>
      </c>
      <c r="J24" s="10" t="str">
        <f>CONCATENATE("selected(${",E14,"},'pond_pan_resembel_small_lake')")</f>
        <v>selected(${s1q1_type_water_source},'pond_pan_resembel_small_lake')</v>
      </c>
      <c r="K24" s="10" t="s">
        <v>18</v>
      </c>
    </row>
    <row r="25" spans="1:11" s="10" customFormat="1">
      <c r="A25" s="10" t="s">
        <v>96</v>
      </c>
      <c r="B25" s="10" t="s">
        <v>75</v>
      </c>
      <c r="C25" s="10" t="s">
        <v>38</v>
      </c>
      <c r="D25" s="10" t="s">
        <v>95</v>
      </c>
      <c r="E25" s="10" t="str">
        <f t="shared" si="0"/>
        <v>s2q3_location_watersource</v>
      </c>
      <c r="F25" s="10" t="s">
        <v>94</v>
      </c>
      <c r="G25" s="10" t="str">
        <f t="shared" si="1"/>
        <v>S2Q3:Where is the water source located?</v>
      </c>
      <c r="I25" s="10" t="s">
        <v>323</v>
      </c>
      <c r="K25" s="10" t="s">
        <v>18</v>
      </c>
    </row>
    <row r="26" spans="1:11" s="10" customFormat="1">
      <c r="A26" s="10" t="s">
        <v>107</v>
      </c>
      <c r="B26" s="10" t="s">
        <v>75</v>
      </c>
      <c r="C26" s="10" t="s">
        <v>49</v>
      </c>
      <c r="D26" s="10" t="s">
        <v>106</v>
      </c>
      <c r="E26" s="10" t="str">
        <f t="shared" si="0"/>
        <v>s2q4_means_access_by_humans</v>
      </c>
      <c r="F26" s="10" t="s">
        <v>105</v>
      </c>
      <c r="G26" s="10" t="str">
        <f t="shared" si="1"/>
        <v>S2Q4:Means of access by humans</v>
      </c>
      <c r="K26" s="10" t="s">
        <v>18</v>
      </c>
    </row>
    <row r="28" spans="1:11" s="11" customFormat="1">
      <c r="A28" s="11" t="s">
        <v>19</v>
      </c>
      <c r="B28" s="11" t="s">
        <v>118</v>
      </c>
      <c r="C28" s="11" t="s">
        <v>115</v>
      </c>
      <c r="D28" s="11" t="s">
        <v>119</v>
      </c>
      <c r="E28" s="11" t="str">
        <f t="shared" si="0"/>
        <v>s3q0_grp_user_questions</v>
      </c>
      <c r="F28" s="11" t="s">
        <v>114</v>
      </c>
      <c r="G28" s="11" t="str">
        <f t="shared" si="1"/>
        <v>S3Q0:Questions for the user</v>
      </c>
    </row>
    <row r="29" spans="1:11" s="11" customFormat="1">
      <c r="A29" s="11" t="s">
        <v>121</v>
      </c>
      <c r="B29" s="11" t="s">
        <v>118</v>
      </c>
      <c r="C29" s="11" t="s">
        <v>21</v>
      </c>
      <c r="D29" s="11" t="s">
        <v>120</v>
      </c>
      <c r="E29" s="11" t="str">
        <f t="shared" si="0"/>
        <v>s3q1_users_of_water_source</v>
      </c>
      <c r="F29" s="11" t="s">
        <v>338</v>
      </c>
      <c r="G29" s="11" t="str">
        <f t="shared" si="1"/>
        <v xml:space="preserve">S3Q1:Select the users of the Water soucer? </v>
      </c>
      <c r="K29" s="11" t="s">
        <v>18</v>
      </c>
    </row>
    <row r="30" spans="1:11" s="11" customFormat="1">
      <c r="A30" s="11" t="s">
        <v>54</v>
      </c>
      <c r="B30" s="11" t="s">
        <v>118</v>
      </c>
      <c r="C30" s="11" t="s">
        <v>22</v>
      </c>
      <c r="D30" s="11" t="s">
        <v>128</v>
      </c>
      <c r="E30" s="11" t="str">
        <f t="shared" si="0"/>
        <v>s3q2_animal_walk_into_water</v>
      </c>
      <c r="F30" s="11" t="s">
        <v>129</v>
      </c>
      <c r="G30" s="11" t="str">
        <f t="shared" si="1"/>
        <v xml:space="preserve">S3Q2:Do animals walk into the water? </v>
      </c>
      <c r="I30" s="11" t="s">
        <v>323</v>
      </c>
      <c r="J30" s="11" t="str">
        <f>CONCATENATE("selected(${",E29,"},'livestock') or selected(${",E29,"},'wildlife')")</f>
        <v>selected(${s3q1_users_of_water_source},'livestock') or selected(${s3q1_users_of_water_source},'wildlife')</v>
      </c>
      <c r="K30" s="11" t="s">
        <v>18</v>
      </c>
    </row>
    <row r="31" spans="1:11" s="11" customFormat="1">
      <c r="A31" s="11" t="s">
        <v>133</v>
      </c>
      <c r="B31" s="11" t="s">
        <v>118</v>
      </c>
      <c r="C31" s="11" t="s">
        <v>130</v>
      </c>
      <c r="D31" s="11" t="s">
        <v>132</v>
      </c>
      <c r="E31" s="11" t="str">
        <f t="shared" si="0"/>
        <v>s3q2.1_animal_not_walk_into_water</v>
      </c>
      <c r="F31" s="11" t="s">
        <v>131</v>
      </c>
      <c r="G31" s="11" t="str">
        <f t="shared" si="1"/>
        <v>S3Q2.1:Why?</v>
      </c>
      <c r="I31" s="11" t="s">
        <v>323</v>
      </c>
      <c r="J31" s="11" t="str">
        <f>CONCATENATE("selected(${",E30,"},'no')")</f>
        <v>selected(${s3q2_animal_walk_into_water},'no')</v>
      </c>
      <c r="K31" s="11" t="s">
        <v>18</v>
      </c>
    </row>
    <row r="32" spans="1:11" s="11" customFormat="1">
      <c r="A32" s="11" t="s">
        <v>140</v>
      </c>
      <c r="B32" s="11" t="s">
        <v>118</v>
      </c>
      <c r="C32" s="11" t="s">
        <v>38</v>
      </c>
      <c r="D32" s="11" t="s">
        <v>139</v>
      </c>
      <c r="E32" s="11" t="str">
        <f t="shared" si="0"/>
        <v>s3q3_sign_of_wildlife</v>
      </c>
      <c r="F32" s="11" t="s">
        <v>138</v>
      </c>
      <c r="G32" s="11" t="str">
        <f t="shared" si="1"/>
        <v xml:space="preserve">S3Q3:&lt;span style="color:#63AB53"&gt;OBSERVE:&lt;/span&gt;Signs of wildlife use: </v>
      </c>
      <c r="K32" s="11" t="s">
        <v>18</v>
      </c>
    </row>
    <row r="33" spans="1:11" s="11" customFormat="1">
      <c r="A33" s="11" t="s">
        <v>155</v>
      </c>
      <c r="B33" s="11" t="s">
        <v>118</v>
      </c>
      <c r="C33" s="11" t="s">
        <v>49</v>
      </c>
      <c r="D33" s="11" t="s">
        <v>148</v>
      </c>
      <c r="E33" s="11" t="str">
        <f t="shared" si="0"/>
        <v>s3q4_sign_of_human_use</v>
      </c>
      <c r="F33" s="11" t="s">
        <v>147</v>
      </c>
      <c r="G33" s="11" t="str">
        <f t="shared" si="1"/>
        <v xml:space="preserve">S3Q4:&lt;span style="color:#63AB53"&gt;OBSERVE:&lt;/span&gt;Signs of human use: </v>
      </c>
      <c r="K33" s="11" t="s">
        <v>18</v>
      </c>
    </row>
    <row r="34" spans="1:11" s="11" customFormat="1">
      <c r="A34" s="11" t="s">
        <v>117</v>
      </c>
    </row>
    <row r="36" spans="1:11" s="12" customFormat="1">
      <c r="A36" s="12" t="s">
        <v>19</v>
      </c>
      <c r="B36" s="12" t="s">
        <v>156</v>
      </c>
      <c r="C36" s="12" t="s">
        <v>115</v>
      </c>
      <c r="D36" s="12" t="s">
        <v>157</v>
      </c>
      <c r="E36" s="12" t="str">
        <f t="shared" si="0"/>
        <v>s4q0_water_source</v>
      </c>
      <c r="F36" s="12" t="s">
        <v>158</v>
      </c>
      <c r="G36" s="12" t="str">
        <f t="shared" si="1"/>
        <v>S4Q0:Questions about the water source</v>
      </c>
    </row>
    <row r="37" spans="1:11" s="12" customFormat="1">
      <c r="A37" s="12" t="s">
        <v>173</v>
      </c>
      <c r="B37" s="12" t="s">
        <v>156</v>
      </c>
      <c r="C37" s="12" t="s">
        <v>21</v>
      </c>
      <c r="D37" s="12" t="s">
        <v>172</v>
      </c>
      <c r="E37" s="12" t="str">
        <f t="shared" si="0"/>
        <v>s4q1_source_have_water_all_year_round</v>
      </c>
      <c r="F37" s="12" t="s">
        <v>327</v>
      </c>
      <c r="G37" s="12" t="str">
        <f t="shared" si="1"/>
        <v>S4Q1:Does the &lt;span style="color:#63AB53"&gt;${s1q1_type_water_source}&lt;/span&gt; have water all year?</v>
      </c>
      <c r="I37" s="12" t="s">
        <v>323</v>
      </c>
      <c r="K37" s="12" t="s">
        <v>18</v>
      </c>
    </row>
    <row r="38" spans="1:11" s="12" customFormat="1">
      <c r="A38" s="12" t="s">
        <v>251</v>
      </c>
      <c r="B38" s="12" t="s">
        <v>156</v>
      </c>
      <c r="C38" s="12" t="s">
        <v>22</v>
      </c>
      <c r="D38" s="12" t="s">
        <v>182</v>
      </c>
      <c r="E38" s="12" t="str">
        <f t="shared" si="0"/>
        <v>s4q2_period_to_dry</v>
      </c>
      <c r="F38" s="12" t="s">
        <v>180</v>
      </c>
      <c r="G38" s="12" t="str">
        <f t="shared" si="1"/>
        <v xml:space="preserve">S4Q2:How long does it usually dry up? </v>
      </c>
      <c r="H38" s="12" t="s">
        <v>181</v>
      </c>
      <c r="J38" s="12" t="str">
        <f>CONCATENATE("not(selected(${",E37,"},'yes_always'))")</f>
        <v>not(selected(${s4q1_source_have_water_all_year_round},'yes_always'))</v>
      </c>
      <c r="K38" s="12" t="s">
        <v>18</v>
      </c>
    </row>
    <row r="39" spans="1:11" s="12" customFormat="1">
      <c r="A39" s="12" t="s">
        <v>185</v>
      </c>
      <c r="B39" s="12" t="s">
        <v>156</v>
      </c>
      <c r="C39" s="12" t="s">
        <v>38</v>
      </c>
      <c r="D39" s="12" t="s">
        <v>184</v>
      </c>
      <c r="E39" s="12" t="str">
        <f t="shared" si="0"/>
        <v>s4q3_months_it_dry</v>
      </c>
      <c r="F39" s="12" t="s">
        <v>183</v>
      </c>
      <c r="G39" s="12" t="str">
        <f t="shared" si="1"/>
        <v>S4Q3:Which months does it dry up?</v>
      </c>
      <c r="J39" s="12" t="str">
        <f>CONCATENATE("not(selected(${",E37,"},'yes_always'))")</f>
        <v>not(selected(${s4q1_source_have_water_all_year_round},'yes_always'))</v>
      </c>
      <c r="K39" s="12" t="s">
        <v>18</v>
      </c>
    </row>
    <row r="40" spans="1:11" s="12" customFormat="1">
      <c r="A40" s="12" t="s">
        <v>54</v>
      </c>
      <c r="B40" s="12" t="s">
        <v>156</v>
      </c>
      <c r="C40" s="12" t="s">
        <v>49</v>
      </c>
      <c r="D40" s="12" t="s">
        <v>211</v>
      </c>
      <c r="E40" s="12" t="str">
        <f t="shared" si="0"/>
        <v>s4q4_spring_river_flowing</v>
      </c>
      <c r="F40" s="12" t="s">
        <v>210</v>
      </c>
      <c r="G40" s="12" t="str">
        <f t="shared" si="1"/>
        <v>S4Q4:Is there a spring/river flowing into the water pan?</v>
      </c>
      <c r="I40" s="12" t="s">
        <v>323</v>
      </c>
      <c r="J40" s="12" t="str">
        <f>CONCATENATE("selected(${",E38,"},'yes_always')")</f>
        <v>selected(${s4q2_period_to_dry},'yes_always')</v>
      </c>
      <c r="K40" s="12" t="s">
        <v>18</v>
      </c>
    </row>
    <row r="41" spans="1:11" s="12" customFormat="1">
      <c r="A41" s="12" t="s">
        <v>224</v>
      </c>
      <c r="B41" s="12" t="s">
        <v>156</v>
      </c>
      <c r="C41" s="12" t="s">
        <v>53</v>
      </c>
      <c r="D41" s="12" t="s">
        <v>212</v>
      </c>
      <c r="E41" s="12" t="str">
        <f t="shared" si="0"/>
        <v>s4q5_human_uses_of_water</v>
      </c>
      <c r="F41" s="12" t="s">
        <v>354</v>
      </c>
      <c r="G41" s="12" t="str">
        <f t="shared" si="1"/>
        <v xml:space="preserve">S4Q5:What do people use the water from &lt;span style="color:#63AB53"&gt;${s1q1_type_water_source}&lt;/span&gt; for? </v>
      </c>
      <c r="J41" s="12" t="str">
        <f>CONCATENATE("selected(${",E29,"},'humans')")</f>
        <v>selected(${s3q1_users_of_water_source},'humans')</v>
      </c>
      <c r="K41" s="12" t="s">
        <v>18</v>
      </c>
    </row>
    <row r="42" spans="1:11" s="12" customFormat="1">
      <c r="A42" s="12" t="s">
        <v>227</v>
      </c>
      <c r="B42" s="12" t="s">
        <v>156</v>
      </c>
      <c r="C42" s="12" t="s">
        <v>61</v>
      </c>
      <c r="D42" s="12" t="s">
        <v>226</v>
      </c>
      <c r="E42" s="12" t="str">
        <f t="shared" si="0"/>
        <v>s4q6_how_far_people_come_from</v>
      </c>
      <c r="F42" s="12" t="s">
        <v>225</v>
      </c>
      <c r="G42" s="12" t="str">
        <f t="shared" si="1"/>
        <v>S4Q6:How far away do people come for water?</v>
      </c>
      <c r="I42" s="12" t="s">
        <v>323</v>
      </c>
      <c r="J42" s="12" t="str">
        <f>CONCATENATE("selected(${",E29,"},'humans')")</f>
        <v>selected(${s3q1_users_of_water_source},'humans')</v>
      </c>
      <c r="K42" s="12" t="s">
        <v>18</v>
      </c>
    </row>
    <row r="43" spans="1:11" s="12" customFormat="1">
      <c r="A43" s="12" t="s">
        <v>54</v>
      </c>
      <c r="B43" s="12" t="s">
        <v>156</v>
      </c>
      <c r="C43" s="12" t="s">
        <v>69</v>
      </c>
      <c r="D43" s="12" t="s">
        <v>235</v>
      </c>
      <c r="E43" s="12" t="str">
        <f t="shared" si="0"/>
        <v>s4q7_distance_vary_dry_period</v>
      </c>
      <c r="F43" s="12" t="s">
        <v>234</v>
      </c>
      <c r="G43" s="12" t="str">
        <f t="shared" si="1"/>
        <v xml:space="preserve">S4Q7:Does the distance traveled vary during the driest periods? </v>
      </c>
      <c r="I43" s="12" t="s">
        <v>323</v>
      </c>
      <c r="K43" s="12" t="s">
        <v>18</v>
      </c>
    </row>
    <row r="44" spans="1:11" s="12" customFormat="1">
      <c r="A44" s="12" t="s">
        <v>251</v>
      </c>
      <c r="B44" s="12" t="s">
        <v>156</v>
      </c>
      <c r="C44" s="12" t="s">
        <v>72</v>
      </c>
      <c r="D44" s="12" t="s">
        <v>254</v>
      </c>
      <c r="E44" s="12" t="str">
        <f t="shared" si="0"/>
        <v>s4q8_number_families_use_water</v>
      </c>
      <c r="F44" s="12" t="s">
        <v>236</v>
      </c>
      <c r="G44" s="12" t="str">
        <f t="shared" si="1"/>
        <v xml:space="preserve">S4Q8:How many families or communities use this water source? </v>
      </c>
      <c r="H44" s="12" t="s">
        <v>237</v>
      </c>
      <c r="J44" s="12" t="str">
        <f>CONCATENATE("selected(${",E29,"},'humans')")</f>
        <v>selected(${s3q1_users_of_water_source},'humans')</v>
      </c>
      <c r="K44" s="12" t="s">
        <v>18</v>
      </c>
    </row>
    <row r="45" spans="1:11" s="12" customFormat="1">
      <c r="A45" s="12" t="s">
        <v>252</v>
      </c>
      <c r="B45" s="12" t="s">
        <v>156</v>
      </c>
      <c r="C45" s="12" t="s">
        <v>255</v>
      </c>
      <c r="D45" s="12" t="s">
        <v>253</v>
      </c>
      <c r="E45" s="12" t="str">
        <f t="shared" si="0"/>
        <v>s4q9_kind_livestock_use_water</v>
      </c>
      <c r="F45" s="12" t="s">
        <v>259</v>
      </c>
      <c r="G45" s="12" t="str">
        <f t="shared" si="1"/>
        <v xml:space="preserve">S4Q9:Kinds of livestock use this water source? </v>
      </c>
      <c r="J45" s="12" t="str">
        <f>CONCATENATE("selected(${",E29,"},'livestock')")</f>
        <v>selected(${s3q1_users_of_water_source},'livestock')</v>
      </c>
      <c r="K45" s="12" t="s">
        <v>18</v>
      </c>
    </row>
    <row r="46" spans="1:11" s="12" customFormat="1">
      <c r="A46" s="12" t="s">
        <v>360</v>
      </c>
      <c r="B46" s="12" t="s">
        <v>156</v>
      </c>
      <c r="C46" s="12" t="s">
        <v>355</v>
      </c>
      <c r="D46" s="12" t="s">
        <v>276</v>
      </c>
      <c r="E46" s="12" t="str">
        <f t="shared" si="0"/>
        <v>s4q10.1_frequency_wildlife_use_water</v>
      </c>
      <c r="F46" s="12" t="s">
        <v>362</v>
      </c>
      <c r="G46" s="12" t="str">
        <f t="shared" si="1"/>
        <v xml:space="preserve">S4Q10.1:How often do &lt;span style="color:#63AB53"&gt;${s3q1_users_of_water_source}&lt;/span&gt; use the water source? </v>
      </c>
      <c r="I46" s="12" t="s">
        <v>323</v>
      </c>
      <c r="J46" s="12" t="str">
        <f>CONCATENATE("selected(${",E29,"},'wildlife')")</f>
        <v>selected(${s3q1_users_of_water_source},'wildlife')</v>
      </c>
      <c r="K46" s="12" t="s">
        <v>18</v>
      </c>
    </row>
    <row r="47" spans="1:11" s="12" customFormat="1">
      <c r="A47" s="12" t="s">
        <v>360</v>
      </c>
      <c r="B47" s="12" t="s">
        <v>156</v>
      </c>
      <c r="C47" s="12" t="s">
        <v>356</v>
      </c>
      <c r="D47" s="12" t="s">
        <v>358</v>
      </c>
      <c r="E47" s="12" t="str">
        <f t="shared" si="0"/>
        <v>s4q10.2_frequency_humans_use_water</v>
      </c>
      <c r="F47" s="12" t="s">
        <v>362</v>
      </c>
      <c r="G47" s="12" t="str">
        <f t="shared" si="1"/>
        <v xml:space="preserve">S4Q10.2:How often do &lt;span style="color:#63AB53"&gt;${s3q1_users_of_water_source}&lt;/span&gt; use the water source? </v>
      </c>
      <c r="J47" s="12" t="str">
        <f>CONCATENATE("selected(${",E29,"},'humans')")</f>
        <v>selected(${s3q1_users_of_water_source},'humans')</v>
      </c>
    </row>
    <row r="48" spans="1:11" s="12" customFormat="1">
      <c r="A48" s="12" t="s">
        <v>360</v>
      </c>
      <c r="B48" s="12" t="s">
        <v>156</v>
      </c>
      <c r="C48" s="12" t="s">
        <v>357</v>
      </c>
      <c r="D48" s="12" t="s">
        <v>359</v>
      </c>
      <c r="E48" s="12" t="str">
        <f t="shared" si="0"/>
        <v>s4q10.3_frequency_livestock_use_water</v>
      </c>
      <c r="F48" s="12" t="s">
        <v>362</v>
      </c>
      <c r="G48" s="12" t="str">
        <f t="shared" si="1"/>
        <v xml:space="preserve">S4Q10.3:How often do &lt;span style="color:#63AB53"&gt;${s3q1_users_of_water_source}&lt;/span&gt; use the water source? </v>
      </c>
      <c r="J48" s="12" t="str">
        <f>CONCATENATE("selected(${",E29,"},'livestock')")</f>
        <v>selected(${s3q1_users_of_water_source},'livestock')</v>
      </c>
    </row>
    <row r="49" spans="1:11" s="12" customFormat="1">
      <c r="A49" s="12" t="s">
        <v>301</v>
      </c>
      <c r="B49" s="12" t="s">
        <v>156</v>
      </c>
      <c r="C49" s="12" t="s">
        <v>256</v>
      </c>
      <c r="D49" s="12" t="s">
        <v>302</v>
      </c>
      <c r="E49" s="12" t="str">
        <f t="shared" si="0"/>
        <v>s4q11_kind_widlife_use_water</v>
      </c>
      <c r="F49" s="12" t="s">
        <v>238</v>
      </c>
      <c r="G49" s="12" t="str">
        <f t="shared" si="1"/>
        <v xml:space="preserve">S4Q11:What kinds of wildlife use the water </v>
      </c>
      <c r="J49" s="12" t="str">
        <f>CONCATENATE("selected(${",E29,"},'wildlife')")</f>
        <v>selected(${s3q1_users_of_water_source},'wildlife')</v>
      </c>
      <c r="K49" s="12" t="s">
        <v>18</v>
      </c>
    </row>
    <row r="50" spans="1:11" s="12" customFormat="1">
      <c r="A50" s="12" t="s">
        <v>250</v>
      </c>
      <c r="B50" s="12" t="s">
        <v>156</v>
      </c>
      <c r="C50" s="12" t="s">
        <v>257</v>
      </c>
      <c r="D50" s="12" t="s">
        <v>303</v>
      </c>
      <c r="E50" s="12" t="str">
        <f t="shared" si="0"/>
        <v>s4q12_age_waterpan</v>
      </c>
      <c r="F50" s="12" t="s">
        <v>239</v>
      </c>
      <c r="G50" s="12" t="str">
        <f t="shared" si="1"/>
        <v xml:space="preserve">S4Q12:How old is this </v>
      </c>
      <c r="I50" s="12" t="s">
        <v>323</v>
      </c>
      <c r="J50" s="12" t="str">
        <f>_xlfn.TEXTJOIN("", TRUE, "selected(${", E14, "},'dam') or selected(${", E14, "},'pond_pan_resembel_small_lake')")</f>
        <v>selected(${s1q1_type_water_source},'dam') or selected(${s1q1_type_water_source},'pond_pan_resembel_small_lake')</v>
      </c>
      <c r="K50" s="12" t="s">
        <v>18</v>
      </c>
    </row>
    <row r="51" spans="1:11" s="12" customFormat="1">
      <c r="A51" s="12" t="s">
        <v>249</v>
      </c>
      <c r="B51" s="12" t="s">
        <v>156</v>
      </c>
      <c r="C51" s="12" t="s">
        <v>258</v>
      </c>
      <c r="D51" s="12" t="s">
        <v>310</v>
      </c>
      <c r="E51" s="12" t="str">
        <f t="shared" si="0"/>
        <v>s4q13_waterpan_ever_desilted</v>
      </c>
      <c r="F51" s="12" t="s">
        <v>326</v>
      </c>
      <c r="G51" s="12" t="str">
        <f t="shared" si="1"/>
        <v xml:space="preserve">S4Q13:Has the &lt;span style="color:#63AB53"&gt;${s1q1_type_water_source}&lt;/span&gt; ever been desilted? </v>
      </c>
      <c r="I51" s="12" t="s">
        <v>323</v>
      </c>
      <c r="J51" s="12" t="str">
        <f>_xlfn.TEXTJOIN("", TRUE, "selected(${", E14, "},'dam') or selected(${", E14, "},'pond_pan_resembel_small_lake')")</f>
        <v>selected(${s1q1_type_water_source},'dam') or selected(${s1q1_type_water_source},'pond_pan_resembel_small_lake')</v>
      </c>
      <c r="K51" s="12" t="s">
        <v>18</v>
      </c>
    </row>
    <row r="53" spans="1:11" s="13" customFormat="1">
      <c r="A53" s="13" t="s">
        <v>19</v>
      </c>
      <c r="B53" s="13" t="s">
        <v>242</v>
      </c>
      <c r="C53" s="13" t="s">
        <v>115</v>
      </c>
      <c r="D53" s="13" t="s">
        <v>243</v>
      </c>
      <c r="E53" s="13" t="str">
        <f t="shared" si="0"/>
        <v>s5q0_grp_picture_pan</v>
      </c>
      <c r="F53" s="13" t="s">
        <v>240</v>
      </c>
      <c r="G53" s="13" t="str">
        <f t="shared" si="1"/>
        <v>S5Q0:Picture of the pan</v>
      </c>
    </row>
    <row r="54" spans="1:11" s="13" customFormat="1">
      <c r="A54" s="13" t="s">
        <v>241</v>
      </c>
      <c r="B54" s="13" t="s">
        <v>242</v>
      </c>
      <c r="C54" s="13" t="s">
        <v>21</v>
      </c>
      <c r="D54" s="13" t="s">
        <v>244</v>
      </c>
      <c r="E54" s="13" t="str">
        <f t="shared" si="0"/>
        <v>s5q1_Picture_whole_pan</v>
      </c>
      <c r="F54" s="13" t="s">
        <v>337</v>
      </c>
      <c r="G54" s="13" t="str">
        <f t="shared" si="1"/>
        <v>S5Q1:Overview of the whole pan</v>
      </c>
      <c r="I54" s="13" t="s">
        <v>318</v>
      </c>
      <c r="K54" s="13" t="s">
        <v>18</v>
      </c>
    </row>
    <row r="55" spans="1:11" s="13" customFormat="1">
      <c r="A55" s="13" t="s">
        <v>241</v>
      </c>
      <c r="B55" s="13" t="s">
        <v>242</v>
      </c>
      <c r="C55" s="13" t="s">
        <v>22</v>
      </c>
      <c r="D55" s="13" t="s">
        <v>245</v>
      </c>
      <c r="E55" s="13" t="str">
        <f t="shared" si="0"/>
        <v>s5q2_picture_watercolor</v>
      </c>
      <c r="F55" s="13" t="s">
        <v>336</v>
      </c>
      <c r="G55" s="13" t="str">
        <f t="shared" si="1"/>
        <v>S5Q2:Close-up of water color</v>
      </c>
      <c r="I55" s="13" t="s">
        <v>318</v>
      </c>
      <c r="K55" s="13" t="s">
        <v>18</v>
      </c>
    </row>
    <row r="56" spans="1:11" s="13" customFormat="1">
      <c r="A56" s="13" t="s">
        <v>241</v>
      </c>
      <c r="B56" s="13" t="s">
        <v>242</v>
      </c>
      <c r="C56" s="13" t="s">
        <v>38</v>
      </c>
      <c r="D56" s="13" t="s">
        <v>246</v>
      </c>
      <c r="E56" s="13" t="str">
        <f t="shared" si="0"/>
        <v>s5q3_picture_water_abstraction</v>
      </c>
      <c r="F56" s="13" t="s">
        <v>335</v>
      </c>
      <c r="G56" s="13" t="str">
        <f t="shared" si="1"/>
        <v>S5Q3:Water abstraction point(s) if you can determine</v>
      </c>
      <c r="I56" s="13" t="s">
        <v>318</v>
      </c>
      <c r="K56" s="13" t="s">
        <v>18</v>
      </c>
    </row>
    <row r="57" spans="1:11" s="13" customFormat="1">
      <c r="A57" s="13" t="s">
        <v>241</v>
      </c>
      <c r="B57" s="13" t="s">
        <v>242</v>
      </c>
      <c r="C57" s="13" t="s">
        <v>49</v>
      </c>
      <c r="D57" s="13" t="s">
        <v>247</v>
      </c>
      <c r="E57" s="13" t="str">
        <f t="shared" si="0"/>
        <v>s5q4_picture_vegetation_waterpan</v>
      </c>
      <c r="F57" s="13" t="s">
        <v>334</v>
      </c>
      <c r="G57" s="13" t="str">
        <f t="shared" si="1"/>
        <v>S5Q4:Any vegetation along the side or in the water pan, such as riparian vegetation or aquatic vegetation.</v>
      </c>
      <c r="I57" s="13" t="s">
        <v>318</v>
      </c>
      <c r="K57" s="13" t="s">
        <v>18</v>
      </c>
    </row>
    <row r="58" spans="1:11" s="13" customFormat="1">
      <c r="A58" s="13" t="s">
        <v>241</v>
      </c>
      <c r="B58" s="13" t="s">
        <v>242</v>
      </c>
      <c r="C58" s="13" t="s">
        <v>53</v>
      </c>
      <c r="D58" s="13" t="s">
        <v>248</v>
      </c>
      <c r="E58" s="13" t="str">
        <f t="shared" si="0"/>
        <v>s5q5_picture_barrier</v>
      </c>
      <c r="F58" s="13" t="s">
        <v>333</v>
      </c>
      <c r="G58" s="13" t="str">
        <f t="shared" si="1"/>
        <v>S5Q5:The barrier used to hold the water in the lake, if applicable.</v>
      </c>
      <c r="I58" s="13" t="s">
        <v>318</v>
      </c>
    </row>
    <row r="59" spans="1:11" s="13" customFormat="1">
      <c r="A59" s="13" t="s">
        <v>117</v>
      </c>
    </row>
    <row r="60" spans="1:11" s="14" customFormat="1">
      <c r="A60" s="14" t="s">
        <v>329</v>
      </c>
      <c r="B60" s="14" t="s">
        <v>330</v>
      </c>
      <c r="C60" s="14" t="s">
        <v>115</v>
      </c>
      <c r="D60" s="14" t="s">
        <v>331</v>
      </c>
      <c r="E60" s="14" t="str">
        <f t="shared" si="0"/>
        <v>s6q0_comment_watersource</v>
      </c>
      <c r="F60" s="14" t="s">
        <v>332</v>
      </c>
      <c r="G60" s="14" t="str">
        <f t="shared" si="1"/>
        <v>S6Q0:Any comment about the water source?</v>
      </c>
    </row>
    <row r="61" spans="1:11" s="14" customFormat="1">
      <c r="A61" s="14" t="s">
        <v>117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D84B-AEA8-46F1-9939-D0E9FB2BEED1}">
  <dimension ref="A1:C121"/>
  <sheetViews>
    <sheetView workbookViewId="0">
      <selection activeCell="A7" sqref="A7"/>
    </sheetView>
  </sheetViews>
  <sheetFormatPr defaultRowHeight="14.25"/>
  <cols>
    <col min="1" max="1" width="22.875" customWidth="1"/>
    <col min="2" max="2" width="19.75" customWidth="1"/>
    <col min="3" max="3" width="33.375" customWidth="1"/>
  </cols>
  <sheetData>
    <row r="1" spans="1:3" s="1" customFormat="1" ht="15">
      <c r="A1" s="1" t="s">
        <v>10</v>
      </c>
      <c r="B1" s="1" t="s">
        <v>1</v>
      </c>
      <c r="C1" s="1" t="s">
        <v>3</v>
      </c>
    </row>
    <row r="2" spans="1:3" ht="15.75">
      <c r="A2" t="s">
        <v>23</v>
      </c>
      <c r="B2" t="s">
        <v>370</v>
      </c>
      <c r="C2" s="15" t="s">
        <v>365</v>
      </c>
    </row>
    <row r="3" spans="1:3" ht="15.75">
      <c r="A3" t="s">
        <v>23</v>
      </c>
      <c r="B3" t="s">
        <v>371</v>
      </c>
      <c r="C3" s="15" t="s">
        <v>366</v>
      </c>
    </row>
    <row r="4" spans="1:3" ht="15.75">
      <c r="A4" t="s">
        <v>23</v>
      </c>
      <c r="B4" t="s">
        <v>372</v>
      </c>
      <c r="C4" s="15" t="s">
        <v>367</v>
      </c>
    </row>
    <row r="5" spans="1:3" ht="15.75">
      <c r="A5" t="s">
        <v>23</v>
      </c>
      <c r="B5" t="s">
        <v>373</v>
      </c>
      <c r="C5" s="15" t="s">
        <v>368</v>
      </c>
    </row>
    <row r="6" spans="1:3" ht="15.75">
      <c r="A6" t="s">
        <v>23</v>
      </c>
      <c r="B6" t="s">
        <v>374</v>
      </c>
      <c r="C6" s="15" t="s">
        <v>369</v>
      </c>
    </row>
    <row r="8" spans="1:3">
      <c r="A8" t="s">
        <v>25</v>
      </c>
      <c r="B8" t="s">
        <v>343</v>
      </c>
      <c r="C8" t="s">
        <v>352</v>
      </c>
    </row>
    <row r="9" spans="1:3">
      <c r="A9" t="s">
        <v>25</v>
      </c>
      <c r="B9" t="s">
        <v>353</v>
      </c>
      <c r="C9" t="s">
        <v>27</v>
      </c>
    </row>
    <row r="10" spans="1:3">
      <c r="A10" t="s">
        <v>25</v>
      </c>
      <c r="B10" t="s">
        <v>31</v>
      </c>
      <c r="C10" t="s">
        <v>26</v>
      </c>
    </row>
    <row r="11" spans="1:3">
      <c r="A11" t="s">
        <v>25</v>
      </c>
      <c r="B11" t="s">
        <v>32</v>
      </c>
      <c r="C11" t="s">
        <v>28</v>
      </c>
    </row>
    <row r="12" spans="1:3">
      <c r="A12" t="s">
        <v>25</v>
      </c>
      <c r="B12" t="s">
        <v>33</v>
      </c>
      <c r="C12" t="s">
        <v>29</v>
      </c>
    </row>
    <row r="13" spans="1:3">
      <c r="A13" t="s">
        <v>25</v>
      </c>
      <c r="B13" t="s">
        <v>34</v>
      </c>
      <c r="C13" t="s">
        <v>30</v>
      </c>
    </row>
    <row r="15" spans="1:3">
      <c r="A15" t="s">
        <v>35</v>
      </c>
      <c r="B15" t="s">
        <v>39</v>
      </c>
      <c r="C15" t="s">
        <v>43</v>
      </c>
    </row>
    <row r="16" spans="1:3">
      <c r="A16" t="s">
        <v>35</v>
      </c>
      <c r="B16" t="s">
        <v>40</v>
      </c>
      <c r="C16" t="s">
        <v>44</v>
      </c>
    </row>
    <row r="17" spans="1:3">
      <c r="A17" t="s">
        <v>35</v>
      </c>
      <c r="B17" t="s">
        <v>41</v>
      </c>
      <c r="C17" t="s">
        <v>46</v>
      </c>
    </row>
    <row r="18" spans="1:3">
      <c r="A18" t="s">
        <v>35</v>
      </c>
      <c r="B18" t="s">
        <v>42</v>
      </c>
      <c r="C18" t="s">
        <v>45</v>
      </c>
    </row>
    <row r="20" spans="1:3">
      <c r="A20" t="s">
        <v>55</v>
      </c>
      <c r="B20" t="s">
        <v>18</v>
      </c>
      <c r="C20" t="s">
        <v>56</v>
      </c>
    </row>
    <row r="21" spans="1:3">
      <c r="A21" t="s">
        <v>55</v>
      </c>
      <c r="B21" t="s">
        <v>17</v>
      </c>
      <c r="C21" t="s">
        <v>57</v>
      </c>
    </row>
    <row r="23" spans="1:3">
      <c r="A23" t="s">
        <v>59</v>
      </c>
      <c r="B23" t="s">
        <v>62</v>
      </c>
      <c r="C23" t="s">
        <v>64</v>
      </c>
    </row>
    <row r="24" spans="1:3">
      <c r="A24" t="s">
        <v>59</v>
      </c>
      <c r="B24" t="s">
        <v>63</v>
      </c>
      <c r="C24" t="s">
        <v>65</v>
      </c>
    </row>
    <row r="25" spans="1:3">
      <c r="A25" t="s">
        <v>59</v>
      </c>
      <c r="B25" t="s">
        <v>67</v>
      </c>
      <c r="C25" t="s">
        <v>66</v>
      </c>
    </row>
    <row r="27" spans="1:3">
      <c r="A27" t="s">
        <v>74</v>
      </c>
      <c r="B27" t="s">
        <v>77</v>
      </c>
      <c r="C27" t="s">
        <v>80</v>
      </c>
    </row>
    <row r="28" spans="1:3">
      <c r="A28" t="s">
        <v>74</v>
      </c>
      <c r="B28" t="s">
        <v>78</v>
      </c>
      <c r="C28" t="s">
        <v>81</v>
      </c>
    </row>
    <row r="29" spans="1:3">
      <c r="A29" t="s">
        <v>74</v>
      </c>
      <c r="B29" t="s">
        <v>79</v>
      </c>
      <c r="C29" t="s">
        <v>82</v>
      </c>
    </row>
    <row r="31" spans="1:3">
      <c r="A31" t="s">
        <v>85</v>
      </c>
      <c r="B31" t="s">
        <v>86</v>
      </c>
      <c r="C31" t="s">
        <v>90</v>
      </c>
    </row>
    <row r="32" spans="1:3">
      <c r="A32" t="s">
        <v>85</v>
      </c>
      <c r="B32" t="s">
        <v>87</v>
      </c>
      <c r="C32" t="s">
        <v>91</v>
      </c>
    </row>
    <row r="33" spans="1:3">
      <c r="A33" t="s">
        <v>85</v>
      </c>
      <c r="B33" t="s">
        <v>88</v>
      </c>
      <c r="C33" t="s">
        <v>92</v>
      </c>
    </row>
    <row r="34" spans="1:3">
      <c r="A34" t="s">
        <v>85</v>
      </c>
      <c r="B34" t="s">
        <v>89</v>
      </c>
      <c r="C34" t="s">
        <v>93</v>
      </c>
    </row>
    <row r="36" spans="1:3">
      <c r="A36" t="s">
        <v>95</v>
      </c>
      <c r="B36" t="s">
        <v>101</v>
      </c>
      <c r="C36" t="s">
        <v>97</v>
      </c>
    </row>
    <row r="37" spans="1:3">
      <c r="A37" t="s">
        <v>95</v>
      </c>
      <c r="B37" t="s">
        <v>102</v>
      </c>
      <c r="C37" t="s">
        <v>98</v>
      </c>
    </row>
    <row r="38" spans="1:3">
      <c r="A38" t="s">
        <v>95</v>
      </c>
      <c r="B38" t="s">
        <v>103</v>
      </c>
      <c r="C38" t="s">
        <v>99</v>
      </c>
    </row>
    <row r="39" spans="1:3">
      <c r="A39" t="s">
        <v>95</v>
      </c>
      <c r="B39" t="s">
        <v>104</v>
      </c>
      <c r="C39" t="s">
        <v>100</v>
      </c>
    </row>
    <row r="41" spans="1:3">
      <c r="A41" t="s">
        <v>106</v>
      </c>
      <c r="B41" t="s">
        <v>108</v>
      </c>
      <c r="C41" t="s">
        <v>111</v>
      </c>
    </row>
    <row r="42" spans="1:3">
      <c r="A42" t="s">
        <v>106</v>
      </c>
      <c r="B42" t="s">
        <v>109</v>
      </c>
      <c r="C42" t="s">
        <v>112</v>
      </c>
    </row>
    <row r="43" spans="1:3">
      <c r="A43" t="s">
        <v>106</v>
      </c>
      <c r="B43" t="s">
        <v>110</v>
      </c>
      <c r="C43" t="s">
        <v>113</v>
      </c>
    </row>
    <row r="45" spans="1:3">
      <c r="A45" t="s">
        <v>120</v>
      </c>
      <c r="B45" t="s">
        <v>122</v>
      </c>
      <c r="C45" t="s">
        <v>125</v>
      </c>
    </row>
    <row r="46" spans="1:3">
      <c r="A46" t="s">
        <v>120</v>
      </c>
      <c r="B46" t="s">
        <v>123</v>
      </c>
      <c r="C46" t="s">
        <v>126</v>
      </c>
    </row>
    <row r="47" spans="1:3">
      <c r="A47" t="s">
        <v>120</v>
      </c>
      <c r="B47" t="s">
        <v>124</v>
      </c>
      <c r="C47" t="s">
        <v>127</v>
      </c>
    </row>
    <row r="49" spans="1:3">
      <c r="A49" t="s">
        <v>132</v>
      </c>
      <c r="B49" t="s">
        <v>136</v>
      </c>
      <c r="C49" t="s">
        <v>134</v>
      </c>
    </row>
    <row r="50" spans="1:3">
      <c r="A50" t="s">
        <v>132</v>
      </c>
      <c r="B50" t="s">
        <v>137</v>
      </c>
      <c r="C50" t="s">
        <v>135</v>
      </c>
    </row>
    <row r="52" spans="1:3">
      <c r="A52" t="s">
        <v>139</v>
      </c>
      <c r="B52" t="s">
        <v>144</v>
      </c>
      <c r="C52" t="s">
        <v>141</v>
      </c>
    </row>
    <row r="53" spans="1:3">
      <c r="A53" t="s">
        <v>139</v>
      </c>
      <c r="B53" t="s">
        <v>145</v>
      </c>
      <c r="C53" t="s">
        <v>142</v>
      </c>
    </row>
    <row r="54" spans="1:3">
      <c r="A54" t="s">
        <v>139</v>
      </c>
      <c r="B54" t="s">
        <v>146</v>
      </c>
      <c r="C54" t="s">
        <v>143</v>
      </c>
    </row>
    <row r="55" spans="1:3">
      <c r="A55" t="s">
        <v>139</v>
      </c>
      <c r="B55" t="s">
        <v>89</v>
      </c>
      <c r="C55" t="s">
        <v>93</v>
      </c>
    </row>
    <row r="57" spans="1:3">
      <c r="A57" t="s">
        <v>148</v>
      </c>
      <c r="B57" t="s">
        <v>152</v>
      </c>
      <c r="C57" t="s">
        <v>149</v>
      </c>
    </row>
    <row r="58" spans="1:3">
      <c r="A58" t="s">
        <v>148</v>
      </c>
      <c r="B58" t="s">
        <v>153</v>
      </c>
      <c r="C58" t="s">
        <v>150</v>
      </c>
    </row>
    <row r="59" spans="1:3">
      <c r="A59" t="s">
        <v>148</v>
      </c>
      <c r="B59" t="s">
        <v>154</v>
      </c>
      <c r="C59" t="s">
        <v>151</v>
      </c>
    </row>
    <row r="61" spans="1:3">
      <c r="A61" t="s">
        <v>172</v>
      </c>
      <c r="B61" t="s">
        <v>177</v>
      </c>
      <c r="C61" t="s">
        <v>174</v>
      </c>
    </row>
    <row r="62" spans="1:3">
      <c r="A62" t="s">
        <v>172</v>
      </c>
      <c r="B62" t="s">
        <v>178</v>
      </c>
      <c r="C62" t="s">
        <v>175</v>
      </c>
    </row>
    <row r="63" spans="1:3">
      <c r="A63" t="s">
        <v>172</v>
      </c>
      <c r="B63" t="s">
        <v>179</v>
      </c>
      <c r="C63" t="s">
        <v>176</v>
      </c>
    </row>
    <row r="65" spans="1:3">
      <c r="A65" t="s">
        <v>184</v>
      </c>
      <c r="B65" t="s">
        <v>186</v>
      </c>
      <c r="C65" t="s">
        <v>188</v>
      </c>
    </row>
    <row r="66" spans="1:3">
      <c r="A66" t="s">
        <v>184</v>
      </c>
      <c r="B66" t="s">
        <v>187</v>
      </c>
      <c r="C66" t="s">
        <v>189</v>
      </c>
    </row>
    <row r="67" spans="1:3">
      <c r="A67" t="s">
        <v>184</v>
      </c>
      <c r="B67" t="s">
        <v>200</v>
      </c>
      <c r="C67" t="s">
        <v>190</v>
      </c>
    </row>
    <row r="68" spans="1:3">
      <c r="A68" t="s">
        <v>184</v>
      </c>
      <c r="B68" t="s">
        <v>201</v>
      </c>
      <c r="C68" t="s">
        <v>191</v>
      </c>
    </row>
    <row r="69" spans="1:3">
      <c r="A69" t="s">
        <v>184</v>
      </c>
      <c r="B69" t="s">
        <v>202</v>
      </c>
      <c r="C69" t="s">
        <v>192</v>
      </c>
    </row>
    <row r="70" spans="1:3">
      <c r="A70" t="s">
        <v>184</v>
      </c>
      <c r="B70" t="s">
        <v>203</v>
      </c>
      <c r="C70" t="s">
        <v>193</v>
      </c>
    </row>
    <row r="71" spans="1:3">
      <c r="A71" t="s">
        <v>184</v>
      </c>
      <c r="B71" t="s">
        <v>204</v>
      </c>
      <c r="C71" t="s">
        <v>194</v>
      </c>
    </row>
    <row r="72" spans="1:3">
      <c r="A72" t="s">
        <v>184</v>
      </c>
      <c r="B72" t="s">
        <v>205</v>
      </c>
      <c r="C72" t="s">
        <v>195</v>
      </c>
    </row>
    <row r="73" spans="1:3">
      <c r="A73" t="s">
        <v>184</v>
      </c>
      <c r="B73" t="s">
        <v>206</v>
      </c>
      <c r="C73" t="s">
        <v>196</v>
      </c>
    </row>
    <row r="74" spans="1:3">
      <c r="A74" t="s">
        <v>184</v>
      </c>
      <c r="B74" t="s">
        <v>207</v>
      </c>
      <c r="C74" t="s">
        <v>197</v>
      </c>
    </row>
    <row r="75" spans="1:3">
      <c r="A75" t="s">
        <v>184</v>
      </c>
      <c r="B75" t="s">
        <v>208</v>
      </c>
      <c r="C75" t="s">
        <v>198</v>
      </c>
    </row>
    <row r="76" spans="1:3">
      <c r="A76" t="s">
        <v>184</v>
      </c>
      <c r="B76" t="s">
        <v>209</v>
      </c>
      <c r="C76" t="s">
        <v>199</v>
      </c>
    </row>
    <row r="78" spans="1:3">
      <c r="A78" t="s">
        <v>223</v>
      </c>
      <c r="B78" t="s">
        <v>218</v>
      </c>
      <c r="C78" t="s">
        <v>213</v>
      </c>
    </row>
    <row r="79" spans="1:3">
      <c r="A79" t="s">
        <v>223</v>
      </c>
      <c r="B79" t="s">
        <v>220</v>
      </c>
      <c r="C79" t="s">
        <v>214</v>
      </c>
    </row>
    <row r="80" spans="1:3">
      <c r="A80" t="s">
        <v>223</v>
      </c>
      <c r="B80" t="s">
        <v>222</v>
      </c>
      <c r="C80" t="s">
        <v>215</v>
      </c>
    </row>
    <row r="81" spans="1:3">
      <c r="A81" t="s">
        <v>223</v>
      </c>
      <c r="B81" t="s">
        <v>221</v>
      </c>
      <c r="C81" t="s">
        <v>216</v>
      </c>
    </row>
    <row r="82" spans="1:3">
      <c r="A82" t="s">
        <v>223</v>
      </c>
      <c r="B82" t="s">
        <v>219</v>
      </c>
      <c r="C82" t="s">
        <v>217</v>
      </c>
    </row>
    <row r="84" spans="1:3">
      <c r="A84" t="s">
        <v>226</v>
      </c>
      <c r="B84" t="s">
        <v>228</v>
      </c>
      <c r="C84" t="s">
        <v>231</v>
      </c>
    </row>
    <row r="85" spans="1:3">
      <c r="A85" t="s">
        <v>226</v>
      </c>
      <c r="B85" t="s">
        <v>229</v>
      </c>
      <c r="C85" t="s">
        <v>232</v>
      </c>
    </row>
    <row r="86" spans="1:3">
      <c r="A86" t="s">
        <v>226</v>
      </c>
      <c r="B86" t="s">
        <v>230</v>
      </c>
      <c r="C86" t="s">
        <v>233</v>
      </c>
    </row>
    <row r="88" spans="1:3">
      <c r="A88" t="s">
        <v>253</v>
      </c>
      <c r="B88" t="s">
        <v>265</v>
      </c>
      <c r="C88" t="s">
        <v>260</v>
      </c>
    </row>
    <row r="89" spans="1:3">
      <c r="A89" t="s">
        <v>253</v>
      </c>
      <c r="B89" t="s">
        <v>266</v>
      </c>
      <c r="C89" t="s">
        <v>261</v>
      </c>
    </row>
    <row r="90" spans="1:3">
      <c r="A90" t="s">
        <v>253</v>
      </c>
      <c r="B90" t="s">
        <v>267</v>
      </c>
      <c r="C90" t="s">
        <v>262</v>
      </c>
    </row>
    <row r="91" spans="1:3">
      <c r="A91" t="s">
        <v>253</v>
      </c>
      <c r="B91" t="s">
        <v>268</v>
      </c>
      <c r="C91" t="s">
        <v>263</v>
      </c>
    </row>
    <row r="92" spans="1:3">
      <c r="A92" t="s">
        <v>253</v>
      </c>
      <c r="B92" t="s">
        <v>269</v>
      </c>
      <c r="C92" t="s">
        <v>264</v>
      </c>
    </row>
    <row r="94" spans="1:3">
      <c r="A94" t="s">
        <v>361</v>
      </c>
      <c r="B94" t="s">
        <v>273</v>
      </c>
      <c r="C94" t="s">
        <v>270</v>
      </c>
    </row>
    <row r="95" spans="1:3">
      <c r="A95" t="s">
        <v>361</v>
      </c>
      <c r="B95" t="s">
        <v>274</v>
      </c>
      <c r="C95" t="s">
        <v>271</v>
      </c>
    </row>
    <row r="96" spans="1:3">
      <c r="A96" t="s">
        <v>361</v>
      </c>
      <c r="B96" t="s">
        <v>275</v>
      </c>
      <c r="C96" t="s">
        <v>272</v>
      </c>
    </row>
    <row r="98" spans="1:3">
      <c r="A98" t="s">
        <v>302</v>
      </c>
      <c r="B98" t="s">
        <v>289</v>
      </c>
      <c r="C98" t="s">
        <v>277</v>
      </c>
    </row>
    <row r="99" spans="1:3">
      <c r="A99" t="s">
        <v>302</v>
      </c>
      <c r="B99" t="s">
        <v>290</v>
      </c>
      <c r="C99" t="s">
        <v>278</v>
      </c>
    </row>
    <row r="100" spans="1:3">
      <c r="A100" t="s">
        <v>302</v>
      </c>
      <c r="B100" t="s">
        <v>291</v>
      </c>
      <c r="C100" t="s">
        <v>279</v>
      </c>
    </row>
    <row r="101" spans="1:3">
      <c r="A101" t="s">
        <v>302</v>
      </c>
      <c r="B101" t="s">
        <v>298</v>
      </c>
      <c r="C101" t="s">
        <v>280</v>
      </c>
    </row>
    <row r="102" spans="1:3">
      <c r="A102" t="s">
        <v>302</v>
      </c>
      <c r="B102" t="s">
        <v>299</v>
      </c>
      <c r="C102" t="s">
        <v>281</v>
      </c>
    </row>
    <row r="103" spans="1:3">
      <c r="A103" t="s">
        <v>302</v>
      </c>
      <c r="B103" t="s">
        <v>292</v>
      </c>
      <c r="C103" t="s">
        <v>282</v>
      </c>
    </row>
    <row r="104" spans="1:3">
      <c r="A104" t="s">
        <v>302</v>
      </c>
      <c r="B104" t="s">
        <v>293</v>
      </c>
      <c r="C104" t="s">
        <v>283</v>
      </c>
    </row>
    <row r="105" spans="1:3">
      <c r="A105" t="s">
        <v>302</v>
      </c>
      <c r="B105" t="s">
        <v>294</v>
      </c>
      <c r="C105" t="s">
        <v>284</v>
      </c>
    </row>
    <row r="106" spans="1:3">
      <c r="A106" t="s">
        <v>302</v>
      </c>
      <c r="B106" t="s">
        <v>295</v>
      </c>
      <c r="C106" t="s">
        <v>285</v>
      </c>
    </row>
    <row r="107" spans="1:3">
      <c r="A107" t="s">
        <v>302</v>
      </c>
      <c r="B107" t="s">
        <v>296</v>
      </c>
      <c r="C107" t="s">
        <v>286</v>
      </c>
    </row>
    <row r="108" spans="1:3">
      <c r="A108" t="s">
        <v>302</v>
      </c>
      <c r="B108" t="s">
        <v>297</v>
      </c>
      <c r="C108" t="s">
        <v>287</v>
      </c>
    </row>
    <row r="109" spans="1:3">
      <c r="A109" t="s">
        <v>302</v>
      </c>
      <c r="B109" t="s">
        <v>300</v>
      </c>
      <c r="C109" t="s">
        <v>288</v>
      </c>
    </row>
    <row r="111" spans="1:3">
      <c r="A111" t="s">
        <v>303</v>
      </c>
      <c r="B111" t="s">
        <v>307</v>
      </c>
      <c r="C111" t="s">
        <v>304</v>
      </c>
    </row>
    <row r="112" spans="1:3">
      <c r="A112" t="s">
        <v>303</v>
      </c>
      <c r="B112" t="s">
        <v>308</v>
      </c>
      <c r="C112" t="s">
        <v>305</v>
      </c>
    </row>
    <row r="113" spans="1:3">
      <c r="A113" t="s">
        <v>303</v>
      </c>
      <c r="B113" t="s">
        <v>309</v>
      </c>
      <c r="C113" t="s">
        <v>306</v>
      </c>
    </row>
    <row r="115" spans="1:3">
      <c r="A115" t="s">
        <v>310</v>
      </c>
      <c r="B115" t="s">
        <v>314</v>
      </c>
      <c r="C115" t="s">
        <v>311</v>
      </c>
    </row>
    <row r="116" spans="1:3">
      <c r="A116" t="s">
        <v>310</v>
      </c>
      <c r="B116" t="s">
        <v>315</v>
      </c>
      <c r="C116" t="s">
        <v>312</v>
      </c>
    </row>
    <row r="117" spans="1:3">
      <c r="A117" t="s">
        <v>310</v>
      </c>
      <c r="B117" t="s">
        <v>316</v>
      </c>
      <c r="C117" t="s">
        <v>313</v>
      </c>
    </row>
    <row r="119" spans="1:3">
      <c r="A119" t="s">
        <v>344</v>
      </c>
      <c r="B119" t="s">
        <v>348</v>
      </c>
      <c r="C119" t="s">
        <v>345</v>
      </c>
    </row>
    <row r="120" spans="1:3">
      <c r="A120" t="s">
        <v>344</v>
      </c>
      <c r="B120" t="s">
        <v>349</v>
      </c>
      <c r="C120" t="s">
        <v>346</v>
      </c>
    </row>
    <row r="121" spans="1:3">
      <c r="A121" t="s">
        <v>344</v>
      </c>
      <c r="B121" t="s">
        <v>350</v>
      </c>
      <c r="C121" t="s">
        <v>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A0FD-1B0F-428A-B5A0-4204640403F2}">
  <dimension ref="A1:H12"/>
  <sheetViews>
    <sheetView workbookViewId="0">
      <selection activeCell="B11" sqref="B11"/>
    </sheetView>
  </sheetViews>
  <sheetFormatPr defaultRowHeight="14.25"/>
  <cols>
    <col min="1" max="1" width="36.25" customWidth="1"/>
    <col min="2" max="2" width="25.75" bestFit="1" customWidth="1"/>
    <col min="3" max="3" width="11.75" bestFit="1" customWidth="1"/>
    <col min="4" max="4" width="45" bestFit="1" customWidth="1"/>
    <col min="5" max="5" width="10.625" bestFit="1" customWidth="1"/>
  </cols>
  <sheetData>
    <row r="1" spans="1:8" s="1" customFormat="1" ht="15">
      <c r="A1" s="1" t="s">
        <v>6</v>
      </c>
      <c r="B1" s="1" t="s">
        <v>7</v>
      </c>
      <c r="C1" s="1" t="s">
        <v>8</v>
      </c>
      <c r="D1" s="1" t="s">
        <v>339</v>
      </c>
      <c r="E1" s="1" t="s">
        <v>340</v>
      </c>
    </row>
    <row r="2" spans="1:8">
      <c r="A2" t="s">
        <v>319</v>
      </c>
      <c r="B2" t="s">
        <v>320</v>
      </c>
      <c r="C2" t="s">
        <v>321</v>
      </c>
      <c r="D2" t="s">
        <v>341</v>
      </c>
      <c r="E2" t="s">
        <v>9</v>
      </c>
    </row>
    <row r="12" spans="1:8">
      <c r="G12" s="2"/>
      <c r="H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Ibayi, Eugine (ILRI)</dc:creator>
  <cp:lastModifiedBy>Ibayi, Eugine (ILRI)</cp:lastModifiedBy>
  <dcterms:created xsi:type="dcterms:W3CDTF">2024-01-26T13:45:29Z</dcterms:created>
  <dcterms:modified xsi:type="dcterms:W3CDTF">2024-10-05T19:40:22Z</dcterms:modified>
</cp:coreProperties>
</file>