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giar-my.sharepoint.com/personal/e_ibayi_cgiar_org/Documents/work/AMR work/Jemimmah/Survey tool/"/>
    </mc:Choice>
  </mc:AlternateContent>
  <xr:revisionPtr revIDLastSave="564" documentId="13_ncr:1_{27F47D58-7FE9-48F8-960E-A4C5C766FA01}" xr6:coauthVersionLast="47" xr6:coauthVersionMax="47" xr10:uidLastSave="{96F40DE7-7BD1-4361-872D-2FEDB6E6613A}"/>
  <bookViews>
    <workbookView xWindow="-120" yWindow="-120" windowWidth="29040" windowHeight="15720" activeTab="2" xr2:uid="{C3B3122A-DA71-4D93-B8F7-60323B9FDCE7}"/>
  </bookViews>
  <sheets>
    <sheet name="survey" sheetId="1" r:id="rId1"/>
    <sheet name="choices" sheetId="2" r:id="rId2"/>
    <sheet name="settings" sheetId="3" r:id="rId3"/>
  </sheets>
  <definedNames>
    <definedName name="_xlnm._FilterDatabase" localSheetId="0" hidden="1">survey!$A$1:$O$116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N43" i="1"/>
  <c r="E119" i="1"/>
  <c r="G119" i="1"/>
  <c r="G36" i="1"/>
  <c r="E36" i="1"/>
  <c r="E9" i="1"/>
  <c r="G9" i="1"/>
  <c r="E10" i="1"/>
  <c r="G10" i="1"/>
  <c r="E11" i="1"/>
  <c r="G11" i="1"/>
  <c r="E12" i="1"/>
  <c r="H13" i="1" s="1"/>
  <c r="G12" i="1"/>
  <c r="E13" i="1"/>
  <c r="G13" i="1"/>
  <c r="E14" i="1"/>
  <c r="J62" i="1" s="1"/>
  <c r="G14" i="1"/>
  <c r="E17" i="1"/>
  <c r="G17" i="1"/>
  <c r="E18" i="1"/>
  <c r="M19" i="1" s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J31" i="1" s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7" i="1"/>
  <c r="G37" i="1"/>
  <c r="E38" i="1"/>
  <c r="G38" i="1"/>
  <c r="E39" i="1"/>
  <c r="G39" i="1"/>
  <c r="E42" i="1"/>
  <c r="G42" i="1"/>
  <c r="E43" i="1"/>
  <c r="G43" i="1"/>
  <c r="E44" i="1"/>
  <c r="G44" i="1"/>
  <c r="E45" i="1"/>
  <c r="G45" i="1"/>
  <c r="E46" i="1"/>
  <c r="G46" i="1"/>
  <c r="E47" i="1"/>
  <c r="J55" i="1" s="1"/>
  <c r="G47" i="1"/>
  <c r="E48" i="1"/>
  <c r="G48" i="1"/>
  <c r="E49" i="1"/>
  <c r="G49" i="1"/>
  <c r="E50" i="1"/>
  <c r="G50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2" i="1"/>
  <c r="G62" i="1"/>
  <c r="E63" i="1"/>
  <c r="G63" i="1"/>
  <c r="E34" i="1"/>
  <c r="G34" i="1"/>
  <c r="E35" i="1"/>
  <c r="G35" i="1"/>
  <c r="E66" i="1"/>
  <c r="G66" i="1"/>
  <c r="E67" i="1"/>
  <c r="J69" i="1" s="1"/>
  <c r="G67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9" i="1"/>
  <c r="J80" i="1" s="1"/>
  <c r="G79" i="1"/>
  <c r="E80" i="1"/>
  <c r="G80" i="1"/>
  <c r="E81" i="1"/>
  <c r="J84" i="1" s="1"/>
  <c r="G81" i="1"/>
  <c r="E82" i="1"/>
  <c r="G82" i="1"/>
  <c r="E83" i="1"/>
  <c r="G83" i="1"/>
  <c r="E84" i="1"/>
  <c r="G84" i="1"/>
  <c r="E89" i="1"/>
  <c r="G89" i="1"/>
  <c r="E90" i="1"/>
  <c r="J91" i="1" s="1"/>
  <c r="G90" i="1"/>
  <c r="E91" i="1"/>
  <c r="G91" i="1"/>
  <c r="E92" i="1"/>
  <c r="G92" i="1"/>
  <c r="E93" i="1"/>
  <c r="G93" i="1"/>
  <c r="E94" i="1"/>
  <c r="G94" i="1"/>
  <c r="E95" i="1"/>
  <c r="J96" i="1" s="1"/>
  <c r="G95" i="1"/>
  <c r="E96" i="1"/>
  <c r="G96" i="1"/>
  <c r="E97" i="1"/>
  <c r="G97" i="1"/>
  <c r="E100" i="1"/>
  <c r="G100" i="1"/>
  <c r="E101" i="1"/>
  <c r="N103" i="1" s="1"/>
  <c r="G101" i="1"/>
  <c r="E103" i="1"/>
  <c r="G103" i="1"/>
  <c r="E104" i="1"/>
  <c r="G104" i="1"/>
  <c r="E105" i="1"/>
  <c r="G105" i="1"/>
  <c r="E106" i="1"/>
  <c r="J107" i="1" s="1"/>
  <c r="G106" i="1"/>
  <c r="E107" i="1"/>
  <c r="G107" i="1"/>
  <c r="E108" i="1"/>
  <c r="J109" i="1" s="1"/>
  <c r="G108" i="1"/>
  <c r="E109" i="1"/>
  <c r="G109" i="1"/>
  <c r="E110" i="1"/>
  <c r="G110" i="1"/>
  <c r="E114" i="1"/>
  <c r="G114" i="1"/>
  <c r="E115" i="1"/>
  <c r="G115" i="1"/>
  <c r="E116" i="1"/>
  <c r="J117" i="1" s="1"/>
  <c r="G116" i="1"/>
  <c r="E117" i="1"/>
  <c r="G117" i="1"/>
  <c r="E120" i="1"/>
  <c r="G120" i="1"/>
  <c r="E121" i="1"/>
  <c r="G121" i="1"/>
  <c r="G6" i="1"/>
  <c r="E6" i="1"/>
  <c r="E4" i="1"/>
  <c r="E2" i="1"/>
  <c r="E3" i="1"/>
  <c r="G2" i="1"/>
  <c r="G3" i="1"/>
  <c r="G4" i="1"/>
  <c r="G5" i="1"/>
  <c r="G7" i="1"/>
  <c r="E5" i="1"/>
  <c r="E7" i="1"/>
  <c r="J114" i="1" l="1"/>
  <c r="J120" i="1"/>
  <c r="J115" i="1"/>
  <c r="J100" i="1"/>
  <c r="J116" i="1"/>
  <c r="J119" i="1"/>
  <c r="J53" i="1"/>
  <c r="J66" i="1"/>
  <c r="J42" i="1"/>
  <c r="J89" i="1"/>
  <c r="J30" i="1"/>
  <c r="M20" i="1"/>
  <c r="M21" i="1"/>
  <c r="J33" i="1"/>
  <c r="J58" i="1"/>
  <c r="J17" i="1"/>
  <c r="J97" i="1"/>
  <c r="J83" i="1"/>
  <c r="J92" i="1"/>
  <c r="J108" i="1"/>
  <c r="J82" i="1"/>
</calcChain>
</file>

<file path=xl/sharedStrings.xml><?xml version="1.0" encoding="utf-8"?>
<sst xmlns="http://schemas.openxmlformats.org/spreadsheetml/2006/main" count="2019" uniqueCount="1195">
  <si>
    <t>type</t>
  </si>
  <si>
    <t>name</t>
  </si>
  <si>
    <t>label</t>
  </si>
  <si>
    <t xml:space="preserve">choice_filter </t>
  </si>
  <si>
    <t>relevant</t>
  </si>
  <si>
    <t>required</t>
  </si>
  <si>
    <t>hint</t>
  </si>
  <si>
    <t>constraint</t>
  </si>
  <si>
    <t>begin_group</t>
  </si>
  <si>
    <t>coversheet</t>
  </si>
  <si>
    <t>Coversheet</t>
  </si>
  <si>
    <t>start</t>
  </si>
  <si>
    <t>end</t>
  </si>
  <si>
    <t>Today's Date</t>
  </si>
  <si>
    <t>geopoint</t>
  </si>
  <si>
    <t>text</t>
  </si>
  <si>
    <t>enumerator</t>
  </si>
  <si>
    <t>Enumerators name</t>
  </si>
  <si>
    <t>barcode</t>
  </si>
  <si>
    <t>select_one ward</t>
  </si>
  <si>
    <t>ward</t>
  </si>
  <si>
    <t>Select Ward</t>
  </si>
  <si>
    <t>select_one village</t>
  </si>
  <si>
    <t>village</t>
  </si>
  <si>
    <t xml:space="preserve">Select Village </t>
  </si>
  <si>
    <t>end_group</t>
  </si>
  <si>
    <t>integer</t>
  </si>
  <si>
    <t>.&gt;=1900 and .&lt;=2005</t>
  </si>
  <si>
    <t>Household Sanitation</t>
  </si>
  <si>
    <t>What has been your main source of drinking water in the last two weeks?</t>
  </si>
  <si>
    <t xml:space="preserve">What is your water source for food preparation? </t>
  </si>
  <si>
    <t>sekenani</t>
  </si>
  <si>
    <t>Sekenani</t>
  </si>
  <si>
    <t>nkoilale</t>
  </si>
  <si>
    <t>Nkoilale</t>
  </si>
  <si>
    <t>talek</t>
  </si>
  <si>
    <t>Talek</t>
  </si>
  <si>
    <t>olesere</t>
  </si>
  <si>
    <t>Olesere</t>
  </si>
  <si>
    <t>mara</t>
  </si>
  <si>
    <t>Mara Rianta - Mara North</t>
  </si>
  <si>
    <t>nkama</t>
  </si>
  <si>
    <t>Nkama</t>
  </si>
  <si>
    <t>oloirien</t>
  </si>
  <si>
    <t>Oloirien</t>
  </si>
  <si>
    <t>orboma</t>
  </si>
  <si>
    <t>Orboma</t>
  </si>
  <si>
    <t>orkiu</t>
  </si>
  <si>
    <t>Orkiu</t>
  </si>
  <si>
    <t>irbaan</t>
  </si>
  <si>
    <t>Irbaan</t>
  </si>
  <si>
    <t>olchurra</t>
  </si>
  <si>
    <t>Olchurra</t>
  </si>
  <si>
    <t>osentu</t>
  </si>
  <si>
    <t>Osentu</t>
  </si>
  <si>
    <t>empuseli</t>
  </si>
  <si>
    <t>Empuseli</t>
  </si>
  <si>
    <t>olekeene</t>
  </si>
  <si>
    <t>Olekeene</t>
  </si>
  <si>
    <t>ngoso</t>
  </si>
  <si>
    <t>Ngoso</t>
  </si>
  <si>
    <t>emurua dikirr</t>
  </si>
  <si>
    <t>Emurua dikirr</t>
  </si>
  <si>
    <t>ilturisho</t>
  </si>
  <si>
    <t>Ilturisho</t>
  </si>
  <si>
    <t>isaaten</t>
  </si>
  <si>
    <t>Isaaten</t>
  </si>
  <si>
    <t>empopongi</t>
  </si>
  <si>
    <t>Empopongi</t>
  </si>
  <si>
    <t>olomayiana/naboisho</t>
  </si>
  <si>
    <t>Olomayiana/naboisho</t>
  </si>
  <si>
    <t>sakudel</t>
  </si>
  <si>
    <t>Sakudel</t>
  </si>
  <si>
    <t xml:space="preserve">village </t>
  </si>
  <si>
    <t>singilayo</t>
  </si>
  <si>
    <t>Singilayo</t>
  </si>
  <si>
    <t>ntipilikwani</t>
  </si>
  <si>
    <t>Ntipilikwani</t>
  </si>
  <si>
    <t>molibany</t>
  </si>
  <si>
    <t>Molibany</t>
  </si>
  <si>
    <t>esilalei</t>
  </si>
  <si>
    <t>Esilalei</t>
  </si>
  <si>
    <t>olepolos</t>
  </si>
  <si>
    <t>Olepolos</t>
  </si>
  <si>
    <t>kolong</t>
  </si>
  <si>
    <t>Kolong</t>
  </si>
  <si>
    <t>0ltiameletei</t>
  </si>
  <si>
    <t>mpuai</t>
  </si>
  <si>
    <t>Mpuai</t>
  </si>
  <si>
    <t>enooronkon</t>
  </si>
  <si>
    <t>Enooronkon</t>
  </si>
  <si>
    <t>roncho</t>
  </si>
  <si>
    <t>Roncho</t>
  </si>
  <si>
    <t>male</t>
  </si>
  <si>
    <t>female</t>
  </si>
  <si>
    <t>family</t>
  </si>
  <si>
    <t>Family member</t>
  </si>
  <si>
    <t>relative</t>
  </si>
  <si>
    <t>Relative</t>
  </si>
  <si>
    <t>worker</t>
  </si>
  <si>
    <t>Worker</t>
  </si>
  <si>
    <t>herder</t>
  </si>
  <si>
    <t>Herder</t>
  </si>
  <si>
    <t>nanny</t>
  </si>
  <si>
    <t>Nanny</t>
  </si>
  <si>
    <t>none</t>
  </si>
  <si>
    <t>None</t>
  </si>
  <si>
    <t xml:space="preserve">primary </t>
  </si>
  <si>
    <t>Primary</t>
  </si>
  <si>
    <t>secondary</t>
  </si>
  <si>
    <t>Secondary</t>
  </si>
  <si>
    <t>university</t>
  </si>
  <si>
    <t>University</t>
  </si>
  <si>
    <t>farmer</t>
  </si>
  <si>
    <t xml:space="preserve">Farmer </t>
  </si>
  <si>
    <t>casual</t>
  </si>
  <si>
    <t>Casual labourer</t>
  </si>
  <si>
    <t>office</t>
  </si>
  <si>
    <t>Office worker</t>
  </si>
  <si>
    <t>trader</t>
  </si>
  <si>
    <t>Trader</t>
  </si>
  <si>
    <t>teacher</t>
  </si>
  <si>
    <t>Teacher</t>
  </si>
  <si>
    <t>police</t>
  </si>
  <si>
    <t>Police</t>
  </si>
  <si>
    <t>administration</t>
  </si>
  <si>
    <t>Administration</t>
  </si>
  <si>
    <t>cleaner</t>
  </si>
  <si>
    <t>Cleaner</t>
  </si>
  <si>
    <t>cook</t>
  </si>
  <si>
    <t xml:space="preserve">Cook </t>
  </si>
  <si>
    <t>gardener</t>
  </si>
  <si>
    <t>Gardener</t>
  </si>
  <si>
    <t>health</t>
  </si>
  <si>
    <t>Health Care Worker</t>
  </si>
  <si>
    <t>animal</t>
  </si>
  <si>
    <t>Animal Health Worker</t>
  </si>
  <si>
    <t>student</t>
  </si>
  <si>
    <t xml:space="preserve">Student </t>
  </si>
  <si>
    <t>retiree</t>
  </si>
  <si>
    <t>Retiree</t>
  </si>
  <si>
    <t>unemployed</t>
  </si>
  <si>
    <t>Unemployed</t>
  </si>
  <si>
    <t>Water pans</t>
  </si>
  <si>
    <t>rainwater</t>
  </si>
  <si>
    <t>Rainwater</t>
  </si>
  <si>
    <t>boreholes</t>
  </si>
  <si>
    <t>Municipal Tap Water</t>
  </si>
  <si>
    <t xml:space="preserve">Natural Spring </t>
  </si>
  <si>
    <t>Shallow Well</t>
  </si>
  <si>
    <t>River pans</t>
  </si>
  <si>
    <t xml:space="preserve">Boreholes </t>
  </si>
  <si>
    <t>form_title</t>
  </si>
  <si>
    <t>form_id</t>
  </si>
  <si>
    <t>version</t>
  </si>
  <si>
    <t>v2</t>
  </si>
  <si>
    <t>list_name</t>
  </si>
  <si>
    <t>oltiameletei</t>
  </si>
  <si>
    <t>Male</t>
  </si>
  <si>
    <t>Female</t>
  </si>
  <si>
    <t>in minutes</t>
  </si>
  <si>
    <t xml:space="preserve">How much time does it take you during the dry season to get potable water </t>
  </si>
  <si>
    <t>yes</t>
  </si>
  <si>
    <t>Yes</t>
  </si>
  <si>
    <t>handling</t>
  </si>
  <si>
    <t>latrine</t>
  </si>
  <si>
    <t>What do you use to wash your hands at home?</t>
  </si>
  <si>
    <t>home</t>
  </si>
  <si>
    <t>Water only</t>
  </si>
  <si>
    <t>Water and soap</t>
  </si>
  <si>
    <t>no</t>
  </si>
  <si>
    <t>No</t>
  </si>
  <si>
    <t>toilet</t>
  </si>
  <si>
    <t>Latrine</t>
  </si>
  <si>
    <t>Toilet</t>
  </si>
  <si>
    <t xml:space="preserve">Did you treat your drinking water yesterday? </t>
  </si>
  <si>
    <t xml:space="preserve">Did you treat your drinking water in the last 7 days? </t>
  </si>
  <si>
    <t>boiling</t>
  </si>
  <si>
    <t>Boiling</t>
  </si>
  <si>
    <t>Chlorine</t>
  </si>
  <si>
    <t>Filtration</t>
  </si>
  <si>
    <t>Exposure to sunlight</t>
  </si>
  <si>
    <t>chlorine</t>
  </si>
  <si>
    <t>filtration</t>
  </si>
  <si>
    <t xml:space="preserve">Contact with Animal and Animal Products </t>
  </si>
  <si>
    <t>In addition to cattle, what other animals do you keep?</t>
  </si>
  <si>
    <t>Goat</t>
  </si>
  <si>
    <t>Sheep</t>
  </si>
  <si>
    <t>Chickens</t>
  </si>
  <si>
    <t>Turkey</t>
  </si>
  <si>
    <t>Camel</t>
  </si>
  <si>
    <t>Donkey</t>
  </si>
  <si>
    <t>Dogs</t>
  </si>
  <si>
    <t>Cats</t>
  </si>
  <si>
    <t>goat</t>
  </si>
  <si>
    <t>sheep</t>
  </si>
  <si>
    <t>chickens</t>
  </si>
  <si>
    <t>turkey</t>
  </si>
  <si>
    <t>camel</t>
  </si>
  <si>
    <t>donkey</t>
  </si>
  <si>
    <t>dogs</t>
  </si>
  <si>
    <t>cats</t>
  </si>
  <si>
    <t xml:space="preserve">Which of these activities do you perform with the livestock in this household? </t>
  </si>
  <si>
    <t>Examining animals</t>
  </si>
  <si>
    <t>Administering drugs</t>
  </si>
  <si>
    <t>Moving animals</t>
  </si>
  <si>
    <t>Grazing</t>
  </si>
  <si>
    <t>Taking to market</t>
  </si>
  <si>
    <t>Milking</t>
  </si>
  <si>
    <t>Collecting eggs</t>
  </si>
  <si>
    <t>Handling manure</t>
  </si>
  <si>
    <t>examining</t>
  </si>
  <si>
    <t>administering</t>
  </si>
  <si>
    <t>moving</t>
  </si>
  <si>
    <t>grazing</t>
  </si>
  <si>
    <t>taking</t>
  </si>
  <si>
    <t>milking</t>
  </si>
  <si>
    <t>collecting</t>
  </si>
  <si>
    <t>cook or eat</t>
  </si>
  <si>
    <t>Where did you source the meat from?</t>
  </si>
  <si>
    <t>bought</t>
  </si>
  <si>
    <t>Bought</t>
  </si>
  <si>
    <t>Home slaughter</t>
  </si>
  <si>
    <t>Health Attributes and Antimicrobial Use</t>
  </si>
  <si>
    <t>Was it oral or injection?</t>
  </si>
  <si>
    <t xml:space="preserve">oral </t>
  </si>
  <si>
    <t>injection</t>
  </si>
  <si>
    <t>Oral</t>
  </si>
  <si>
    <t>Injection</t>
  </si>
  <si>
    <t>How often was it taken?</t>
  </si>
  <si>
    <t>frequency eg twice, daily</t>
  </si>
  <si>
    <t>Where did you get the antibiotic from?</t>
  </si>
  <si>
    <t>Pharmacy</t>
  </si>
  <si>
    <t>Friend</t>
  </si>
  <si>
    <t>Hospital</t>
  </si>
  <si>
    <t>pharmacy</t>
  </si>
  <si>
    <t>friend</t>
  </si>
  <si>
    <t>hospital</t>
  </si>
  <si>
    <t>date</t>
  </si>
  <si>
    <t>When was the last dose of antibiotics taken?</t>
  </si>
  <si>
    <t>Have you used an antibiotic in the last three months?</t>
  </si>
  <si>
    <t>hospitalised</t>
  </si>
  <si>
    <t xml:space="preserve">Yes in the last 3-12 months </t>
  </si>
  <si>
    <t>experienced</t>
  </si>
  <si>
    <t xml:space="preserve">In the last 7 days, have you experienced any of the following? </t>
  </si>
  <si>
    <t>Vomiting</t>
  </si>
  <si>
    <t>Fever</t>
  </si>
  <si>
    <t>vomiting</t>
  </si>
  <si>
    <t>fever</t>
  </si>
  <si>
    <t>select all that apply</t>
  </si>
  <si>
    <t>Mucoid</t>
  </si>
  <si>
    <t>Watery</t>
  </si>
  <si>
    <t>Bloody</t>
  </si>
  <si>
    <t>Yellowish</t>
  </si>
  <si>
    <t>Greenish</t>
  </si>
  <si>
    <t>mucoid</t>
  </si>
  <si>
    <t>watery</t>
  </si>
  <si>
    <t>bloody</t>
  </si>
  <si>
    <t>yellowish</t>
  </si>
  <si>
    <t>greenish</t>
  </si>
  <si>
    <t>When was the first episode of diarrhoea?</t>
  </si>
  <si>
    <t>When was the last episode of diarrhoea?</t>
  </si>
  <si>
    <t>rough date</t>
  </si>
  <si>
    <t>Animal Health Service Provider</t>
  </si>
  <si>
    <t>Agrovet and drug stockist</t>
  </si>
  <si>
    <t>Self</t>
  </si>
  <si>
    <t>Other farmers</t>
  </si>
  <si>
    <t>agrovet</t>
  </si>
  <si>
    <t>self</t>
  </si>
  <si>
    <t>other</t>
  </si>
  <si>
    <t>Government animal health service provider</t>
  </si>
  <si>
    <t>Private animal health service provider</t>
  </si>
  <si>
    <t>Other Farmers</t>
  </si>
  <si>
    <t>government</t>
  </si>
  <si>
    <t>private</t>
  </si>
  <si>
    <t xml:space="preserve">Who provides animal health services to you? </t>
  </si>
  <si>
    <t>Veterinarian</t>
  </si>
  <si>
    <t>Agrovets</t>
  </si>
  <si>
    <t>Informal markets eg local traders</t>
  </si>
  <si>
    <t>veterinarian</t>
  </si>
  <si>
    <t>agrovets</t>
  </si>
  <si>
    <t>informal</t>
  </si>
  <si>
    <t>Do your cattle come into direct contact with wildlife?</t>
  </si>
  <si>
    <t>Where do they come into contact?</t>
  </si>
  <si>
    <t>watering areas</t>
  </si>
  <si>
    <t>grazing areas</t>
  </si>
  <si>
    <t xml:space="preserve">For each sampled cattle </t>
  </si>
  <si>
    <t>How would you describe the current health status of the animal?</t>
  </si>
  <si>
    <t>Healthy</t>
  </si>
  <si>
    <t>Showing mild symptoms of illness</t>
  </si>
  <si>
    <t>Seriously ill</t>
  </si>
  <si>
    <t>healthy</t>
  </si>
  <si>
    <t>What is the reason for the treatment?</t>
  </si>
  <si>
    <t>specific illness</t>
  </si>
  <si>
    <t>What is the treatment?</t>
  </si>
  <si>
    <t>eg antibiotics, antiparasitics</t>
  </si>
  <si>
    <t>gps</t>
  </si>
  <si>
    <t>barcode_human</t>
  </si>
  <si>
    <t>Label and scan barcode for human sample</t>
  </si>
  <si>
    <t>sunlight</t>
  </si>
  <si>
    <t>main_source_drinking_water</t>
  </si>
  <si>
    <t>water_source_food_preparation</t>
  </si>
  <si>
    <t>time_access_clean_water</t>
  </si>
  <si>
    <t>time_access_clean_water_dry_season</t>
  </si>
  <si>
    <t>wash_hands_cooking</t>
  </si>
  <si>
    <t>wash_hands_handling_animals</t>
  </si>
  <si>
    <t>wash_hands_visiting_latrine</t>
  </si>
  <si>
    <t>hand_washing_facility</t>
  </si>
  <si>
    <t>respondent_demographics</t>
  </si>
  <si>
    <t>respondent_age</t>
  </si>
  <si>
    <t>respondent_gender</t>
  </si>
  <si>
    <t>number_people_household</t>
  </si>
  <si>
    <t>respondent_household_position</t>
  </si>
  <si>
    <t>respondent_education</t>
  </si>
  <si>
    <t>respondent_occupation</t>
  </si>
  <si>
    <t>household_sanitation</t>
  </si>
  <si>
    <t>treat_drinking_water_yesterday</t>
  </si>
  <si>
    <t>treat_drinking_water_last_seven_days</t>
  </si>
  <si>
    <t>treat_water_before_drinking</t>
  </si>
  <si>
    <t>presence_of_animal_faeces_in_compound</t>
  </si>
  <si>
    <t>presence_of_soap_water_outside_latrines</t>
  </si>
  <si>
    <t>clear_path_to_latrine</t>
  </si>
  <si>
    <t>training_information_on_hygiene_and_sanitation</t>
  </si>
  <si>
    <t>where_is_your_olpul</t>
  </si>
  <si>
    <t>contact_animal_and_animal_products</t>
  </si>
  <si>
    <t>addition_to_cattle_what_other_animals_do_you_keep</t>
  </si>
  <si>
    <t>which_of_these_activities_do_you_perform_with_livestock</t>
  </si>
  <si>
    <t>source_of_meat</t>
  </si>
  <si>
    <t>health_attributes_antimicrobial_use</t>
  </si>
  <si>
    <t>used_antibiotic_last_three_months</t>
  </si>
  <si>
    <t>oral_or_injection</t>
  </si>
  <si>
    <t>how_often_was_it_taken</t>
  </si>
  <si>
    <t>doses_missed</t>
  </si>
  <si>
    <t>presenting_symptoms_for_antibiotic_use</t>
  </si>
  <si>
    <t>where_did_you_get_antibiotic_from</t>
  </si>
  <si>
    <t>when_was_last_dose_taken</t>
  </si>
  <si>
    <t>hospitalised_past_year</t>
  </si>
  <si>
    <t>first_episode_of_diarrhoea</t>
  </si>
  <si>
    <t>last_episode_of_diarrhoea</t>
  </si>
  <si>
    <t>used_antibiotics_on_cattle_past_three_months</t>
  </si>
  <si>
    <t>who_administered_antibiotic</t>
  </si>
  <si>
    <t>obtain_antibiotics_for_livestock</t>
  </si>
  <si>
    <t>direct_contact_with_wildlife</t>
  </si>
  <si>
    <t>common_wildlife_species</t>
  </si>
  <si>
    <t>where_do_they_come_into_contact</t>
  </si>
  <si>
    <t>each_sampled_cattle</t>
  </si>
  <si>
    <t>reason_for_treatment</t>
  </si>
  <si>
    <t>what_is_the_treatment</t>
  </si>
  <si>
    <t>appropriate_sample_collected</t>
  </si>
  <si>
    <t>where animals are slaughtered</t>
  </si>
  <si>
    <t>How many are adults?</t>
  </si>
  <si>
    <t>how_many_are_adults</t>
  </si>
  <si>
    <t>repeat_count</t>
  </si>
  <si>
    <t>begin_repeat</t>
  </si>
  <si>
    <t>end_repeat</t>
  </si>
  <si>
    <t>raw_label</t>
  </si>
  <si>
    <t>humans_sampled</t>
  </si>
  <si>
    <t>Number of humans sampled</t>
  </si>
  <si>
    <t>Scan Household Barcode</t>
  </si>
  <si>
    <t>household_barcode</t>
  </si>
  <si>
    <t xml:space="preserve">appearance </t>
  </si>
  <si>
    <t>quick</t>
  </si>
  <si>
    <t>animals_sampled</t>
  </si>
  <si>
    <t xml:space="preserve">How much time does it take you now to get potable water? </t>
  </si>
  <si>
    <t>s0</t>
  </si>
  <si>
    <t>q1</t>
  </si>
  <si>
    <t>q2</t>
  </si>
  <si>
    <t>q3</t>
  </si>
  <si>
    <t>deviceid</t>
  </si>
  <si>
    <t>q4</t>
  </si>
  <si>
    <t>devid_meta</t>
  </si>
  <si>
    <t>q5</t>
  </si>
  <si>
    <t>s1</t>
  </si>
  <si>
    <t>q0</t>
  </si>
  <si>
    <t>Anne</t>
  </si>
  <si>
    <t>Eugine</t>
  </si>
  <si>
    <t>anne</t>
  </si>
  <si>
    <t>eugine</t>
  </si>
  <si>
    <t>dishon</t>
  </si>
  <si>
    <t>jemimmah</t>
  </si>
  <si>
    <t>Dishon</t>
  </si>
  <si>
    <t>Jemimmah</t>
  </si>
  <si>
    <t>s2</t>
  </si>
  <si>
    <t>q6</t>
  </si>
  <si>
    <t>q7</t>
  </si>
  <si>
    <t>q8</t>
  </si>
  <si>
    <t>q9</t>
  </si>
  <si>
    <t>When were you born?</t>
  </si>
  <si>
    <t>year of birth</t>
  </si>
  <si>
    <t>.&gt;0</t>
  </si>
  <si>
    <t>How many people live in this household?</t>
  </si>
  <si>
    <t xml:space="preserve">What is your position in this household? </t>
  </si>
  <si>
    <t xml:space="preserve">What is your highest level of education? </t>
  </si>
  <si>
    <t xml:space="preserve">What is your occupation? </t>
  </si>
  <si>
    <t>s3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</si>
  <si>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</si>
  <si>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</si>
  <si>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</si>
  <si>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</si>
  <si>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</si>
  <si>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</si>
  <si>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</si>
  <si>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</si>
  <si>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</si>
  <si>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</si>
  <si>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select_one respondent_education</t>
  </si>
  <si>
    <t>select_one respondent_household_position</t>
  </si>
  <si>
    <t>water_pan</t>
  </si>
  <si>
    <t>river_pan</t>
  </si>
  <si>
    <t>municipal_tap_water</t>
  </si>
  <si>
    <t>natural_spring</t>
  </si>
  <si>
    <t>shallow_well</t>
  </si>
  <si>
    <t>wash_hands_before_eating</t>
  </si>
  <si>
    <t>Do you always wash your hands before eating?</t>
  </si>
  <si>
    <t>select_one yes_no</t>
  </si>
  <si>
    <t>yes_no</t>
  </si>
  <si>
    <t>Do you always wash your hands before cooking?</t>
  </si>
  <si>
    <t>Do you always wash your hands after handling animals?</t>
  </si>
  <si>
    <t>Do you always wash your hands after visiting the latrine/toilet?</t>
  </si>
  <si>
    <t>water_source</t>
  </si>
  <si>
    <t>use_wash_hands_home</t>
  </si>
  <si>
    <t>select_one use_wash_hands_home</t>
  </si>
  <si>
    <t>select_one hand_washing_facility</t>
  </si>
  <si>
    <t>hand_washing_only</t>
  </si>
  <si>
    <t>hand_washing_with_soap</t>
  </si>
  <si>
    <t>Hand washing only</t>
  </si>
  <si>
    <t>Hand washing with soap</t>
  </si>
  <si>
    <t>water_only</t>
  </si>
  <si>
    <t>soap_and_water</t>
  </si>
  <si>
    <t>ash_and_water</t>
  </si>
  <si>
    <t>Ash and water</t>
  </si>
  <si>
    <t>presence_toilet_latrine_in_household</t>
  </si>
  <si>
    <t>select_one presence_toilet_latrine_in_household</t>
  </si>
  <si>
    <t>How did you treat your water before drinking?</t>
  </si>
  <si>
    <t>Have you received any training(s) or information on hygiene and sanitation?</t>
  </si>
  <si>
    <t>s4</t>
  </si>
  <si>
    <t>select_multiple addition_to_cattle_what_other_animals_do_you_keep or_other</t>
  </si>
  <si>
    <t>select_multiple which_of_these_activities_do_you_perform_with_livestock</t>
  </si>
  <si>
    <t>times_did_you_cook_meat_at_home_lastweek</t>
  </si>
  <si>
    <t>s5</t>
  </si>
  <si>
    <t>Select the brand-names of antibiotic(s) used</t>
  </si>
  <si>
    <t>ADAMYCIN 10 </t>
  </si>
  <si>
    <t>ALAMYCIN AEROSOL </t>
  </si>
  <si>
    <t>ALFAMOX LA </t>
  </si>
  <si>
    <t>ALAMYCIN LA 300 </t>
  </si>
  <si>
    <t>ADACYCLINE </t>
  </si>
  <si>
    <t>AGRAR TYLOSIN 20% </t>
  </si>
  <si>
    <t>ALLUA TRIM VET POWDER </t>
  </si>
  <si>
    <t>AMOXYVETO 50 – S </t>
  </si>
  <si>
    <t>ANTICOX SOLUBLE POWDER </t>
  </si>
  <si>
    <t>ASHOXY 500MG BOLUS </t>
  </si>
  <si>
    <t>ASTRISUL 480 POWDER  </t>
  </si>
  <si>
    <t>ABAMYCIN 10% INJECTION </t>
  </si>
  <si>
    <t>ABAMYCIN 20% INJECTION </t>
  </si>
  <si>
    <t>ADAMYCIN 5% INJECTION </t>
  </si>
  <si>
    <t>ADAMYCIN 10 % INJECTION </t>
  </si>
  <si>
    <t>ADAMYCIN 20% INJECTION </t>
  </si>
  <si>
    <t>ADAMYCIN 30 % INJECTION </t>
  </si>
  <si>
    <t>AGRIMYCIN 20% </t>
  </si>
  <si>
    <t>ALAMYCIN 10% INJECTION </t>
  </si>
  <si>
    <t>ASHOXY 10% </t>
  </si>
  <si>
    <t>ASHIENRO 10% </t>
  </si>
  <si>
    <t>AGRAMOX 150 LA </t>
  </si>
  <si>
    <t>AMOXIKAP INJECTION </t>
  </si>
  <si>
    <t>AGROXY 2% </t>
  </si>
  <si>
    <t>AGROXY 10% </t>
  </si>
  <si>
    <t>AGROXY 20 %  </t>
  </si>
  <si>
    <t>AGROXY 30% </t>
  </si>
  <si>
    <t>AGROZE PENSTREP 20/20 </t>
  </si>
  <si>
    <t>BIOCILLIN 150 INJECTION </t>
  </si>
  <si>
    <t>BOVICYCLINE 20% LA </t>
  </si>
  <si>
    <t>BILOSIN 200 INJECTION </t>
  </si>
  <si>
    <t>BOVICYCLINE 10% </t>
  </si>
  <si>
    <t>BETAMOX LA INJECTION </t>
  </si>
  <si>
    <t>BIMOXYL LA INJECTION </t>
  </si>
  <si>
    <t>BOTADOXT 10/10 </t>
  </si>
  <si>
    <t>BOVACLOX DC XTRA IMM </t>
  </si>
  <si>
    <t>BARCLEAN </t>
  </si>
  <si>
    <t>CENTRE TYLO 20% INJECTION </t>
  </si>
  <si>
    <t>CENTRE PENSTREP INJECTION </t>
  </si>
  <si>
    <t>COLITRIM </t>
  </si>
  <si>
    <t>COLIVETO 4800 SOLUBLE POWDER </t>
  </si>
  <si>
    <t>COLIVET POWDER </t>
  </si>
  <si>
    <t>COLISTIN-600 </t>
  </si>
  <si>
    <t>COLISTIN SULPHATE WATER SOLUBLE POWDER </t>
  </si>
  <si>
    <t>COLISTIN 4800 WSP </t>
  </si>
  <si>
    <t>CENTRE-OXYTE INJECTION 20% </t>
  </si>
  <si>
    <t>CENTRE-OXYTE INJECTION 5% </t>
  </si>
  <si>
    <t>CENTRE-OXYTE 10%  </t>
  </si>
  <si>
    <t>CEFTIONEL-50 </t>
  </si>
  <si>
    <t>CEFQUINOR </t>
  </si>
  <si>
    <t>DAWA PENSTREP LA </t>
  </si>
  <si>
    <t>DAMOX-LA INJECTION </t>
  </si>
  <si>
    <t>DAWADIME 33% VET SOLUTION </t>
  </si>
  <si>
    <t>DAWADIME 5G BOLUS </t>
  </si>
  <si>
    <t>DAWA-PENSTREP INJECTION </t>
  </si>
  <si>
    <t>DAWA-TYLOSIN INJECTION </t>
  </si>
  <si>
    <t>DIPEN INJECTION </t>
  </si>
  <si>
    <t>DOXIN-200 WS </t>
  </si>
  <si>
    <t>DISEPTORIM BOLUS </t>
  </si>
  <si>
    <t>DOXY 500 WS  </t>
  </si>
  <si>
    <t>DAWATRIM INJECTION </t>
  </si>
  <si>
    <t>DAWATRIM BOLUS </t>
  </si>
  <si>
    <t>DAWA TYLODOXY 200 POWDER </t>
  </si>
  <si>
    <t>DOXYCOL POWDER </t>
  </si>
  <si>
    <t>DOXYLIN 2O/10 WSP </t>
  </si>
  <si>
    <t>DOXYTYL VET POWDER </t>
  </si>
  <si>
    <t>DOXYVETO 50 SOLUBLE POWDER </t>
  </si>
  <si>
    <t>EGOCIN 20% </t>
  </si>
  <si>
    <t>EAGLE TYLOSIN 20%  </t>
  </si>
  <si>
    <t>EAGLE LONG-PS INJECTION </t>
  </si>
  <si>
    <t>EAGLE TYLOSIN 10% INJECTION </t>
  </si>
  <si>
    <t>ENROCURE </t>
  </si>
  <si>
    <t>ENRONOR  10% </t>
  </si>
  <si>
    <t>EFICUR SUSPENSION </t>
  </si>
  <si>
    <t>EGOCIN 10% INJECTION </t>
  </si>
  <si>
    <t>EGOCIN 20% INJECTION </t>
  </si>
  <si>
    <t>EGOCIN 5% INJECTION </t>
  </si>
  <si>
    <t>EGOCIN AEROSOL SPRAY</t>
  </si>
  <si>
    <t>EGOCIN 20% LA </t>
  </si>
  <si>
    <t>ENRONOR </t>
  </si>
  <si>
    <t>FAMOX 10% INJECTION </t>
  </si>
  <si>
    <t>FAMOX 20% LA INJECTION </t>
  </si>
  <si>
    <t>GLUMAR T-DOXY 200 </t>
  </si>
  <si>
    <t>GENTAKAP INJECTION </t>
  </si>
  <si>
    <t>GENTADOX WS </t>
  </si>
  <si>
    <t>GENTALIFE </t>
  </si>
  <si>
    <t>GENTA-100 </t>
  </si>
  <si>
    <t>GENTACURE INJECTION </t>
  </si>
  <si>
    <t>HI-TET </t>
  </si>
  <si>
    <t>HEXASOL LA INJECTION </t>
  </si>
  <si>
    <t>HEFROTRIM </t>
  </si>
  <si>
    <t>INTRAMAST LC </t>
  </si>
  <si>
    <t>INTRACLOX DC </t>
  </si>
  <si>
    <t>INTERTRIM-480 WS </t>
  </si>
  <si>
    <t>INTERFLOX-100 </t>
  </si>
  <si>
    <t>IMOLY 20% INJECTION </t>
  </si>
  <si>
    <t>IMOLY 10% INJECTION </t>
  </si>
  <si>
    <t>INTERTRIN </t>
  </si>
  <si>
    <t>KENOXY LA </t>
  </si>
  <si>
    <t>KENOXY 10% </t>
  </si>
  <si>
    <t>KENCILLIN 20/20 </t>
  </si>
  <si>
    <t>KOMBITRIM 240 </t>
  </si>
  <si>
    <t>LIFEPEN DUO STREP</t>
  </si>
  <si>
    <t>LIMOXIN WS </t>
  </si>
  <si>
    <t>LIMOXIN 25 SPRAY </t>
  </si>
  <si>
    <t>LIMOXIN 200 LA </t>
  </si>
  <si>
    <t>MERIQUIN </t>
  </si>
  <si>
    <t>MULTIMAST DC INTRAMAMMARY SUSPENSION </t>
  </si>
  <si>
    <t>MULTIJECT IMM </t>
  </si>
  <si>
    <t>METRICYCLINE OBLET </t>
  </si>
  <si>
    <t>MERIQUIN INJECTION </t>
  </si>
  <si>
    <t>MEGAMAST LC </t>
  </si>
  <si>
    <t>MASTIWORK INTRAMAMMARY </t>
  </si>
  <si>
    <t>MARBOX </t>
  </si>
  <si>
    <t>MAMGUARD INTRAMMARY INJECTION </t>
  </si>
  <si>
    <t>MARBOSAN-100 </t>
  </si>
  <si>
    <t>MACROLAN-200 INJECTION </t>
  </si>
  <si>
    <t>MASTIJET FORT INTRA-MAMMARY INJECTION </t>
  </si>
  <si>
    <t>MASTIVET FORTE LC </t>
  </si>
  <si>
    <t>MASTIVET PLUS </t>
  </si>
  <si>
    <t>METRICURE INTRA UTERINE SUSPENSION </t>
  </si>
  <si>
    <t>NOROCILLIN LA INJECTION </t>
  </si>
  <si>
    <t>NORFLOX-200 ORAL SOLUTION </t>
  </si>
  <si>
    <t>NORODINE 24 INJECTION </t>
  </si>
  <si>
    <t>OXYTETRACYCLINE 50% </t>
  </si>
  <si>
    <t>OXYTETRACYCLINE 10% INJECTION </t>
  </si>
  <si>
    <t>OXYTETRA 5 </t>
  </si>
  <si>
    <t>OXYTETRA 20 </t>
  </si>
  <si>
    <t>OXYTETRA 10 </t>
  </si>
  <si>
    <t>OXYTET-20 WS </t>
  </si>
  <si>
    <t>OXY-T INJECTION 30% </t>
  </si>
  <si>
    <t>OXYSOL PLUS WSP </t>
  </si>
  <si>
    <t>OXYPOWER 20% INJECTION </t>
  </si>
  <si>
    <t>OXYPOWER 10% INJECTION </t>
  </si>
  <si>
    <t>OXY-MET INJECTION </t>
  </si>
  <si>
    <t>OXY MET 20 INJECTION </t>
  </si>
  <si>
    <t>OXYMET-5% WSP </t>
  </si>
  <si>
    <t>OXYMET  5% INJECTION </t>
  </si>
  <si>
    <t>OXYLIFE 20% INJECTION </t>
  </si>
  <si>
    <t>OXYLIFE 10% INJECTION </t>
  </si>
  <si>
    <t>OXY-KEL.A. </t>
  </si>
  <si>
    <t>OXY-KEL </t>
  </si>
  <si>
    <t>OXYCYCLINE WOUND SPRAY </t>
  </si>
  <si>
    <t>OXYCYCLINE PINK EYE </t>
  </si>
  <si>
    <t>OXYCYCLINE IV BOLUS </t>
  </si>
  <si>
    <t>OXYCYCLINE 20% </t>
  </si>
  <si>
    <t>OXYCYCLINE 10% </t>
  </si>
  <si>
    <t>OPTICLOX EYE OINTMENT </t>
  </si>
  <si>
    <t>OXYVIT POWDER 5% W/W </t>
  </si>
  <si>
    <t>OXYTET-VET 5% WSP POWDER </t>
  </si>
  <si>
    <t>OXYTETRACYCLINE PINK EYE </t>
  </si>
  <si>
    <t>OXYTONG 10 </t>
  </si>
  <si>
    <t>OXYCURE 10% </t>
  </si>
  <si>
    <t>OXYVET-20% INJECTION </t>
  </si>
  <si>
    <t>OXY-MET 10 </t>
  </si>
  <si>
    <t>PENICIN </t>
  </si>
  <si>
    <t>PROSTREP 20/20 </t>
  </si>
  <si>
    <t>PANTOXY 10% INJECTION </t>
  </si>
  <si>
    <t>PANTOXY 20% LA INJECTION </t>
  </si>
  <si>
    <t>PEN AND STREP INJECTION </t>
  </si>
  <si>
    <t>PENAMYCIN </t>
  </si>
  <si>
    <t>PENIKAN P-300+100+20IMM </t>
  </si>
  <si>
    <t>PENISTREP INJECTION </t>
  </si>
  <si>
    <t>PENSTREP 20/20 </t>
  </si>
  <si>
    <t>PENSTREP-400 </t>
  </si>
  <si>
    <t>PENSTRPTO SUSPENSION FOR INJECTION </t>
  </si>
  <si>
    <t>PROCABEN </t>
  </si>
  <si>
    <t>P-STREPNOR </t>
  </si>
  <si>
    <t>PENSTRONG 20/20 </t>
  </si>
  <si>
    <t>PENSTREP 400 LA </t>
  </si>
  <si>
    <t>RANDLAB GENTAMICIN INJECTION </t>
  </si>
  <si>
    <t>SULFAKAP BOLUS </t>
  </si>
  <si>
    <t>SUPER CEFOGEN TUBES </t>
  </si>
  <si>
    <t>SUPERMED TS1 </t>
  </si>
  <si>
    <t>SPECTRAMAST LC </t>
  </si>
  <si>
    <t>S- DIME BOLUS </t>
  </si>
  <si>
    <t>S- DIME SOLUTION </t>
  </si>
  <si>
    <t>SKAZONE POWDER </t>
  </si>
  <si>
    <t>SMART STREP P INJECTION </t>
  </si>
  <si>
    <t>SPIROVET </t>
  </si>
  <si>
    <t>STALOSIN 75% WSP </t>
  </si>
  <si>
    <t>SULMED 33% SOLUTION </t>
  </si>
  <si>
    <t>SUPER SKAJCYCLINE </t>
  </si>
  <si>
    <t>STRYPEN </t>
  </si>
  <si>
    <t>SMARTMYCIN INJECTION 20% </t>
  </si>
  <si>
    <t>TYVETPLUS POWDER </t>
  </si>
  <si>
    <t>TYLOSID PLUS </t>
  </si>
  <si>
    <t>TYLO-PC GOLD </t>
  </si>
  <si>
    <t>TRISULPHANOR </t>
  </si>
  <si>
    <t>TRISULIFE </t>
  </si>
  <si>
    <t>TRUCYCLINE 20 WSP </t>
  </si>
  <si>
    <t>TRUDOX 200 </t>
  </si>
  <si>
    <t>TRUDOX 100 </t>
  </si>
  <si>
    <t>TRUCYCLINE 10% </t>
  </si>
  <si>
    <t>TRUCYCLINE 20% </t>
  </si>
  <si>
    <t>TYLOSID </t>
  </si>
  <si>
    <t>TYLOSAN 10% </t>
  </si>
  <si>
    <t>TYLOVET-D 200WSP </t>
  </si>
  <si>
    <t>TYLOLIFE </t>
  </si>
  <si>
    <t>TETRANOR 30% </t>
  </si>
  <si>
    <t>TYLONOR 20% </t>
  </si>
  <si>
    <t>TYLODOXI 300 </t>
  </si>
  <si>
    <t>TYLOJECT </t>
  </si>
  <si>
    <t>TYLOX D </t>
  </si>
  <si>
    <t>TETRANOR 20% INJECTION </t>
  </si>
  <si>
    <t>TETRANOR 10% INJECTION </t>
  </si>
  <si>
    <t>TENALINE 20% LA </t>
  </si>
  <si>
    <t>TEROXYLIN 20% INJECTION </t>
  </si>
  <si>
    <t>TERREXINE INTRAMAMMARY INFUSION </t>
  </si>
  <si>
    <t>TWIGA TYLOSIN </t>
  </si>
  <si>
    <t>TYOVAP INJECTION </t>
  </si>
  <si>
    <t>TYODOXI 200 </t>
  </si>
  <si>
    <t>TYLOVET 20% INJECTION </t>
  </si>
  <si>
    <t>TYLOSIN 75% WSP </t>
  </si>
  <si>
    <t>TYLOSIN INJECTION </t>
  </si>
  <si>
    <t>TYLOSIN 20% </t>
  </si>
  <si>
    <t>TYLOMIX 20% INJECTION </t>
  </si>
  <si>
    <t>TYLOMED </t>
  </si>
  <si>
    <t>TYLO-DOXY 200 WSP </t>
  </si>
  <si>
    <t>TYLODOXI 400 </t>
  </si>
  <si>
    <t>TWIGA-PENSTREP INJECTION </t>
  </si>
  <si>
    <t>TWIGAMYCIN 10% </t>
  </si>
  <si>
    <t>TWIGACYCLINE LA 20% </t>
  </si>
  <si>
    <t>TRIMOVET INJECTION </t>
  </si>
  <si>
    <t>TETROXY CHICK FORMULA </t>
  </si>
  <si>
    <t>TETROXY 20% INJECTION </t>
  </si>
  <si>
    <t>TETROXY 10% INJECTION </t>
  </si>
  <si>
    <t>TEROXYLIN 10% INJECTION </t>
  </si>
  <si>
    <t>TYLOSAN10% </t>
  </si>
  <si>
    <t>ULTICYCLINE 20% LA INJECTION </t>
  </si>
  <si>
    <t>ULTICYCLINE INJECTION 10% </t>
  </si>
  <si>
    <t>ULTIGENTA 10% INJECTION </t>
  </si>
  <si>
    <t>ULTIMAST IMM </t>
  </si>
  <si>
    <t>ULTISTREP INJECTION </t>
  </si>
  <si>
    <t>ULTISULMIX WSP </t>
  </si>
  <si>
    <t>ULTYLODOX WSP </t>
  </si>
  <si>
    <t>ULTYLOSIN 20% INJECTION </t>
  </si>
  <si>
    <t>VETRIMOXIN LA </t>
  </si>
  <si>
    <t>VETOXY 20 </t>
  </si>
  <si>
    <t>VETOCYCLINE 20% INJECTION </t>
  </si>
  <si>
    <t>VETOCYCLINE 10% INJECTION </t>
  </si>
  <si>
    <t>VETMYCINE AEROSOL </t>
  </si>
  <si>
    <t>VETGENTA INJECTION </t>
  </si>
  <si>
    <t>VETA-OXY 20 WSP POWDER </t>
  </si>
  <si>
    <t>VAPCOTRIM </t>
  </si>
  <si>
    <t>VETOPRIM </t>
  </si>
  <si>
    <t>VETROTET 10% </t>
  </si>
  <si>
    <t>VETOXY L.A. 20 INJECTION </t>
  </si>
  <si>
    <t>WOCEF 10 G INJECTION </t>
  </si>
  <si>
    <t>WOFUR INJECTION </t>
  </si>
  <si>
    <t>WOKTRIN DISPERSIBLE POWDER </t>
  </si>
  <si>
    <t>WOKTRIN TABLETS </t>
  </si>
  <si>
    <t>adamycin_10</t>
  </si>
  <si>
    <t>alamycin_aerosol</t>
  </si>
  <si>
    <t>alfamox_la</t>
  </si>
  <si>
    <t>alamycin_la_300</t>
  </si>
  <si>
    <t>adacycline</t>
  </si>
  <si>
    <t>agrar_tylosin_20</t>
  </si>
  <si>
    <t>allua_trim_vet_powder</t>
  </si>
  <si>
    <t>amoxyveto_50_s</t>
  </si>
  <si>
    <t>anticox)soluble_powder</t>
  </si>
  <si>
    <t>ashoxy_500mg_bolus</t>
  </si>
  <si>
    <t>astrisul_480_powder</t>
  </si>
  <si>
    <t>abamycin_10_injection</t>
  </si>
  <si>
    <t>abamycin_20_injection</t>
  </si>
  <si>
    <t>adamycin_5_injection</t>
  </si>
  <si>
    <t>adamycin_10_injection</t>
  </si>
  <si>
    <t>adamycin_20_injection</t>
  </si>
  <si>
    <t>adamycin_30_injection</t>
  </si>
  <si>
    <t>alamycin_10_injection</t>
  </si>
  <si>
    <t>agramox_150_la</t>
  </si>
  <si>
    <t>biocillin_150_injection</t>
  </si>
  <si>
    <t>bovicycline_20_la</t>
  </si>
  <si>
    <t>bilosin_200_injection</t>
  </si>
  <si>
    <t>barclean</t>
  </si>
  <si>
    <t>centre_tylo_20_injection</t>
  </si>
  <si>
    <t>colitrim</t>
  </si>
  <si>
    <t>colistin_4800_wsp</t>
  </si>
  <si>
    <t>cefquinor</t>
  </si>
  <si>
    <t>dawadime_5g_bolus</t>
  </si>
  <si>
    <t>doxin_200_ws</t>
  </si>
  <si>
    <t>dawa_tylodoxy_200_powder</t>
  </si>
  <si>
    <t>eagle_tylosin_10_injection</t>
  </si>
  <si>
    <t>enrocure</t>
  </si>
  <si>
    <t>egocin_10_injection</t>
  </si>
  <si>
    <t>egocin_20_injection</t>
  </si>
  <si>
    <t>egocin_5_injection</t>
  </si>
  <si>
    <t>egocin_20_la</t>
  </si>
  <si>
    <t>enronor</t>
  </si>
  <si>
    <t>famox_10_injection</t>
  </si>
  <si>
    <t>famox_20_injection</t>
  </si>
  <si>
    <t>gentalife</t>
  </si>
  <si>
    <t>hefrotrim</t>
  </si>
  <si>
    <t>intertrim_480_ws</t>
  </si>
  <si>
    <t>imoly_20_injection</t>
  </si>
  <si>
    <t>imoly_10_injection</t>
  </si>
  <si>
    <t>intertrin</t>
  </si>
  <si>
    <t>limoxin_25_spray</t>
  </si>
  <si>
    <t>limoxin_200_la</t>
  </si>
  <si>
    <t>meriquin</t>
  </si>
  <si>
    <t>marbox</t>
  </si>
  <si>
    <t>macrolan_200_injection</t>
  </si>
  <si>
    <t>norflox_200_solution</t>
  </si>
  <si>
    <t>norodine_24_injection</t>
  </si>
  <si>
    <t>oxytetracycline_10_injection</t>
  </si>
  <si>
    <t>oxytet_20_ws</t>
  </si>
  <si>
    <t>oxypower_20_injection</t>
  </si>
  <si>
    <t>oxypower_10_injection</t>
  </si>
  <si>
    <t>oxy_met_20_injection</t>
  </si>
  <si>
    <t>oxymet_5_wsp</t>
  </si>
  <si>
    <t>oxymet_5_injection</t>
  </si>
  <si>
    <t>oxylife_20_injection</t>
  </si>
  <si>
    <t>oxylife_10_injection</t>
  </si>
  <si>
    <t>oxytet_vet_5_powder</t>
  </si>
  <si>
    <t>oxyvet_20_injection</t>
  </si>
  <si>
    <t>penicin</t>
  </si>
  <si>
    <t>pantoxy_10_injection</t>
  </si>
  <si>
    <t>pantoxy_20_injection</t>
  </si>
  <si>
    <t>penamycin</t>
  </si>
  <si>
    <t>procaben</t>
  </si>
  <si>
    <t>strepnor</t>
  </si>
  <si>
    <t>penstrep_400_la</t>
  </si>
  <si>
    <t>spirovet</t>
  </si>
  <si>
    <t>stalosin_75_wsp</t>
  </si>
  <si>
    <t>sulmed_33_solution</t>
  </si>
  <si>
    <t>strypen</t>
  </si>
  <si>
    <t>trisulphanor</t>
  </si>
  <si>
    <t>trisulife</t>
  </si>
  <si>
    <t>trucycline_20_wsp</t>
  </si>
  <si>
    <t>tylosid</t>
  </si>
  <si>
    <t>tylolife</t>
  </si>
  <si>
    <t>tyloject</t>
  </si>
  <si>
    <t>tetranor_20_injection</t>
  </si>
  <si>
    <t>tetranor_10_injection</t>
  </si>
  <si>
    <t>tenaline_20_la</t>
  </si>
  <si>
    <t>teroxylin_20_injection</t>
  </si>
  <si>
    <t>tylovet_20_injection</t>
  </si>
  <si>
    <t>tylosin_75_wsp</t>
  </si>
  <si>
    <t>tylomix_20_injection</t>
  </si>
  <si>
    <t>tylomed</t>
  </si>
  <si>
    <t>tylo_doxy_200_wsp</t>
  </si>
  <si>
    <t>tetroxy_20_injection</t>
  </si>
  <si>
    <t>tetroxy_10_injection</t>
  </si>
  <si>
    <t>teroxylin_10_injection</t>
  </si>
  <si>
    <t>ulticycline_20_injection</t>
  </si>
  <si>
    <t>ultigenta_10_injection</t>
  </si>
  <si>
    <t>ultylosin_20_injection</t>
  </si>
  <si>
    <t>vetocycline_20_injection</t>
  </si>
  <si>
    <t>vetocycline_10_injection</t>
  </si>
  <si>
    <t>veta_oxy_20_powder</t>
  </si>
  <si>
    <t>vapcotrim</t>
  </si>
  <si>
    <t>vetoprim</t>
  </si>
  <si>
    <t>vetoxy_l_a_20_injection</t>
  </si>
  <si>
    <t>wocef_10_injection</t>
  </si>
  <si>
    <t>agrimycin_20</t>
  </si>
  <si>
    <t>ashoxy_10</t>
  </si>
  <si>
    <t>ashienro_10</t>
  </si>
  <si>
    <t>amoxikap_injection</t>
  </si>
  <si>
    <t>agroxy_2</t>
  </si>
  <si>
    <t>agroxy_10</t>
  </si>
  <si>
    <t>agroxy_20</t>
  </si>
  <si>
    <t>agroxy_30</t>
  </si>
  <si>
    <t>agroze_penstrep_20_20</t>
  </si>
  <si>
    <t>bovicycline_10</t>
  </si>
  <si>
    <t>betamox_la_injection</t>
  </si>
  <si>
    <t>bimoxyl_la_injection</t>
  </si>
  <si>
    <t>botadoxt_10_10</t>
  </si>
  <si>
    <t>bovaclox_dc_xtra_imm</t>
  </si>
  <si>
    <t>centre_penstrep_injection</t>
  </si>
  <si>
    <t>coliveto_4800_soluble_powder</t>
  </si>
  <si>
    <t>colistin_powder</t>
  </si>
  <si>
    <t>colistin_600</t>
  </si>
  <si>
    <t>colistin_sulphate_water_soluble_powder</t>
  </si>
  <si>
    <t>centre_oxyte_injection_20</t>
  </si>
  <si>
    <t>centre_oxyte_injection_5</t>
  </si>
  <si>
    <t>centre_oxyte_10</t>
  </si>
  <si>
    <t>ceftionel_50</t>
  </si>
  <si>
    <t>dawa_penstrep_la</t>
  </si>
  <si>
    <t>damox_la_injection</t>
  </si>
  <si>
    <t>dawadime_33_vet_solution</t>
  </si>
  <si>
    <t>dawa_tylosin_injection</t>
  </si>
  <si>
    <t>dawa_penstrep_injection</t>
  </si>
  <si>
    <t>dipen_injection</t>
  </si>
  <si>
    <t>diseptorim_bolus</t>
  </si>
  <si>
    <t>dawatrim_injection</t>
  </si>
  <si>
    <t>dawatrim_bolus</t>
  </si>
  <si>
    <t>doxycol_powder</t>
  </si>
  <si>
    <t>doxin_500_ws</t>
  </si>
  <si>
    <t>doxylin_20_10_wsp</t>
  </si>
  <si>
    <t>doxytyl_vet_powder</t>
  </si>
  <si>
    <t>doxyveto_50_soluble_powder</t>
  </si>
  <si>
    <t>egocin_20</t>
  </si>
  <si>
    <t>eagle_tylosin_20</t>
  </si>
  <si>
    <t>eagle_long_ps_injection</t>
  </si>
  <si>
    <t>enronor_10</t>
  </si>
  <si>
    <t>eficur_suspension</t>
  </si>
  <si>
    <t>egocin_aerosol_spray</t>
  </si>
  <si>
    <t>glumar_t_doxy_200</t>
  </si>
  <si>
    <t>gentakap_injection</t>
  </si>
  <si>
    <t>gentadox_ws</t>
  </si>
  <si>
    <t>genta_100</t>
  </si>
  <si>
    <t>gentacure_injection</t>
  </si>
  <si>
    <t>hi_tet</t>
  </si>
  <si>
    <t>hexasol_la_injection</t>
  </si>
  <si>
    <t>intramast_lc</t>
  </si>
  <si>
    <t>intraclox_dc</t>
  </si>
  <si>
    <t>interflox_100</t>
  </si>
  <si>
    <t>kenoxy_la</t>
  </si>
  <si>
    <t>kenoxy_10</t>
  </si>
  <si>
    <t>kencillin_20_20</t>
  </si>
  <si>
    <t>KAPENSTREP INJECTION </t>
  </si>
  <si>
    <t>kapenstrep_injection</t>
  </si>
  <si>
    <t>kombitrim_240</t>
  </si>
  <si>
    <t>lifepen_duo_strep</t>
  </si>
  <si>
    <t>limoxin_ws</t>
  </si>
  <si>
    <t>multimast_dc_intramammary_suspension</t>
  </si>
  <si>
    <t>multiject_imm</t>
  </si>
  <si>
    <t>metricycline_oblet</t>
  </si>
  <si>
    <t>meriquin_injection</t>
  </si>
  <si>
    <t>megamast_lc</t>
  </si>
  <si>
    <t>mastiwork_intramammary</t>
  </si>
  <si>
    <t>mamguard_intramammary_injection</t>
  </si>
  <si>
    <t>marbosan_100</t>
  </si>
  <si>
    <t>mastijet_fort_intra_mammary_injection </t>
  </si>
  <si>
    <t>mastivet_forte_lc </t>
  </si>
  <si>
    <t>mastivet_plus </t>
  </si>
  <si>
    <t>metricure_intra_uterine_suspension </t>
  </si>
  <si>
    <t>norocillin_la_injection </t>
  </si>
  <si>
    <t>oxytetracycline_50</t>
  </si>
  <si>
    <t>oxytetra_5</t>
  </si>
  <si>
    <t>oxytetra_20</t>
  </si>
  <si>
    <t>oxytetra_10</t>
  </si>
  <si>
    <t>oxy_t_injection_30</t>
  </si>
  <si>
    <t>oxysol_plus_wsp</t>
  </si>
  <si>
    <t>oxy_met_injection</t>
  </si>
  <si>
    <t>oxy_kel</t>
  </si>
  <si>
    <t>oxy_kel_a</t>
  </si>
  <si>
    <t>oxycycline_wound_spray</t>
  </si>
  <si>
    <t>oxycline_pink_eye</t>
  </si>
  <si>
    <t>oxycycline_iv_bolus</t>
  </si>
  <si>
    <t>oxycycline_20</t>
  </si>
  <si>
    <t>oxycycline_10</t>
  </si>
  <si>
    <t>opticlox_eye_ointment</t>
  </si>
  <si>
    <t>oxyvit_powder_5_w_w</t>
  </si>
  <si>
    <t>oxytetracycline_pink_eye</t>
  </si>
  <si>
    <t>oxytong_10</t>
  </si>
  <si>
    <t>OXYMEL 10% INJECTION </t>
  </si>
  <si>
    <t>oxymel_10_injection</t>
  </si>
  <si>
    <t>oxycure_10</t>
  </si>
  <si>
    <t>oxy_met_10</t>
  </si>
  <si>
    <t>prostrep_20_20</t>
  </si>
  <si>
    <t>pen_and_strep_injection</t>
  </si>
  <si>
    <t>penikan_p_300_100_20imm</t>
  </si>
  <si>
    <t>penistrep_injection</t>
  </si>
  <si>
    <t>penstrep_20_20</t>
  </si>
  <si>
    <t>penstrep_400</t>
  </si>
  <si>
    <t>penstrpto_suspension_for_injection</t>
  </si>
  <si>
    <t>penstrong_20_20</t>
  </si>
  <si>
    <t>randlab_gentamicin_injection</t>
  </si>
  <si>
    <t>sulfakap_bolus</t>
  </si>
  <si>
    <t>super_cefogen_tubes</t>
  </si>
  <si>
    <t>supermed_ts1</t>
  </si>
  <si>
    <t>spectramast_lc</t>
  </si>
  <si>
    <t>s_dime_bolus</t>
  </si>
  <si>
    <t>s_dime_solution</t>
  </si>
  <si>
    <t>skazone_powder</t>
  </si>
  <si>
    <t>smart_strep_p_injection</t>
  </si>
  <si>
    <t>super_skajcycline</t>
  </si>
  <si>
    <t>smartmycin_injection_20</t>
  </si>
  <si>
    <t>tyvet_plus_powder</t>
  </si>
  <si>
    <t>tylosid_plus</t>
  </si>
  <si>
    <t>tylo_pc_gold</t>
  </si>
  <si>
    <t>trudox_200</t>
  </si>
  <si>
    <t>trudox_100</t>
  </si>
  <si>
    <t>trucycline_10</t>
  </si>
  <si>
    <t>trucycline_20</t>
  </si>
  <si>
    <t>tylosan_10</t>
  </si>
  <si>
    <t>tylovet_d_200wsp</t>
  </si>
  <si>
    <t>tetranor_30</t>
  </si>
  <si>
    <t>tylonor_20</t>
  </si>
  <si>
    <t>tylodoxi_300</t>
  </si>
  <si>
    <t>tyloject_d</t>
  </si>
  <si>
    <t>terrexine_intramammary_infusion</t>
  </si>
  <si>
    <t>twiga_tylosin</t>
  </si>
  <si>
    <t>tyovap_injection</t>
  </si>
  <si>
    <t>tyodoxi_200</t>
  </si>
  <si>
    <t>tylosin_injection</t>
  </si>
  <si>
    <t>tylosin_20</t>
  </si>
  <si>
    <t>tylodoxi_400</t>
  </si>
  <si>
    <t>twiga_penstrep_injection</t>
  </si>
  <si>
    <t>twigamycin_10</t>
  </si>
  <si>
    <t>twigacycline_la_20</t>
  </si>
  <si>
    <t>trimovet_injection</t>
  </si>
  <si>
    <t>tetroxy_chick_formula</t>
  </si>
  <si>
    <t>tylosan10</t>
  </si>
  <si>
    <t>ulticycline_injection_10</t>
  </si>
  <si>
    <t>ultimast_imm</t>
  </si>
  <si>
    <t>ultistrep_injection</t>
  </si>
  <si>
    <t>ultisulmix_wsp</t>
  </si>
  <si>
    <t>ultylodox_wsp</t>
  </si>
  <si>
    <t>vetrimoxin_la</t>
  </si>
  <si>
    <t>vetoxy_20</t>
  </si>
  <si>
    <t>vetmycin_aerosol</t>
  </si>
  <si>
    <t>vetgenta_injection</t>
  </si>
  <si>
    <t>vetrotet_10</t>
  </si>
  <si>
    <t>wofur_injection </t>
  </si>
  <si>
    <t>woktrin_dispersible_powder </t>
  </si>
  <si>
    <t>woktrin_tablets </t>
  </si>
  <si>
    <t xml:space="preserve">brand_name_of_antibiotic_used </t>
  </si>
  <si>
    <t>select_multiple brand_name_of_antibiotic_used or_other</t>
  </si>
  <si>
    <t>select_one oral_or_injection</t>
  </si>
  <si>
    <t>Did you miss any dose?</t>
  </si>
  <si>
    <t>Runny nose</t>
  </si>
  <si>
    <t>Blocked nose</t>
  </si>
  <si>
    <t>Sneezing</t>
  </si>
  <si>
    <t>Dry cough</t>
  </si>
  <si>
    <t>Coughing up phlegm</t>
  </si>
  <si>
    <t>Short of breath</t>
  </si>
  <si>
    <t>Ear ache/pain</t>
  </si>
  <si>
    <t>Fluid leaking from ear</t>
  </si>
  <si>
    <t>Sinus Pain/congestion</t>
  </si>
  <si>
    <t>Nausea</t>
  </si>
  <si>
    <t>Stomach/abdominal pain</t>
  </si>
  <si>
    <t>Red eye</t>
  </si>
  <si>
    <t>Conjunctivitis</t>
  </si>
  <si>
    <t>Stye</t>
  </si>
  <si>
    <t>Painful urination</t>
  </si>
  <si>
    <t>Frequent urination</t>
  </si>
  <si>
    <t>Urgent urination</t>
  </si>
  <si>
    <t>Cloudy/dark/ smelly urine</t>
  </si>
  <si>
    <t>Blood in urine</t>
  </si>
  <si>
    <t>Bladder pain</t>
  </si>
  <si>
    <t>Kidney pain</t>
  </si>
  <si>
    <t>Rash (general)</t>
  </si>
  <si>
    <t>Rash (local)</t>
  </si>
  <si>
    <t>Itchy (local)</t>
  </si>
  <si>
    <t>Boils/abscesses</t>
  </si>
  <si>
    <t>Infected wound/cut</t>
  </si>
  <si>
    <t>Mastitis</t>
  </si>
  <si>
    <t>Chicken pox</t>
  </si>
  <si>
    <t>Shingles</t>
  </si>
  <si>
    <t>Toothache</t>
  </si>
  <si>
    <t>Mouth ulcer</t>
  </si>
  <si>
    <t>Gum abscess</t>
  </si>
  <si>
    <t>Chills</t>
  </si>
  <si>
    <t>Muscle aches</t>
  </si>
  <si>
    <t>Night sweats</t>
  </si>
  <si>
    <t>Fatigue</t>
  </si>
  <si>
    <t>Headache</t>
  </si>
  <si>
    <t>Migraine</t>
  </si>
  <si>
    <t>Loss of appetite</t>
  </si>
  <si>
    <t>runny_nose</t>
  </si>
  <si>
    <t>blocked_nose</t>
  </si>
  <si>
    <t>dry_cough</t>
  </si>
  <si>
    <t>sneezing</t>
  </si>
  <si>
    <t>coughing_up_phlegm</t>
  </si>
  <si>
    <t>short_of_breath</t>
  </si>
  <si>
    <t>ear_ache_pain</t>
  </si>
  <si>
    <t>fluid_leaking_from_ear</t>
  </si>
  <si>
    <t>nausea</t>
  </si>
  <si>
    <t>stomach_abdominal_pain</t>
  </si>
  <si>
    <t>red_eye</t>
  </si>
  <si>
    <t>conjunctivitis</t>
  </si>
  <si>
    <t>style</t>
  </si>
  <si>
    <t>painful_urination</t>
  </si>
  <si>
    <t>frequent_urination</t>
  </si>
  <si>
    <t>urgent_urination</t>
  </si>
  <si>
    <t>bladder_pain</t>
  </si>
  <si>
    <t>kidney_pain</t>
  </si>
  <si>
    <t>cloudy_dark_smelly_urine</t>
  </si>
  <si>
    <t>blood_in_urin</t>
  </si>
  <si>
    <t>rash_general</t>
  </si>
  <si>
    <t>rash_local</t>
  </si>
  <si>
    <t>itchy_local</t>
  </si>
  <si>
    <t>boils_abscesses</t>
  </si>
  <si>
    <t>chicken_pox</t>
  </si>
  <si>
    <t>mastitis</t>
  </si>
  <si>
    <t>shingles</t>
  </si>
  <si>
    <t>itchy_general</t>
  </si>
  <si>
    <t>infected_wound_cut</t>
  </si>
  <si>
    <t>toothache</t>
  </si>
  <si>
    <t>mouth_ulcer</t>
  </si>
  <si>
    <t>gum_ulcer</t>
  </si>
  <si>
    <t>chills</t>
  </si>
  <si>
    <t>fatigue</t>
  </si>
  <si>
    <t>headache</t>
  </si>
  <si>
    <t>migraine</t>
  </si>
  <si>
    <t>muscle_aches</t>
  </si>
  <si>
    <t>night_sweats</t>
  </si>
  <si>
    <t>loss_of_appetite</t>
  </si>
  <si>
    <t>sinus_pain_congestion</t>
  </si>
  <si>
    <t>Itchy (general)</t>
  </si>
  <si>
    <t>What symptoms did you have for you to use antibiotic(s)?</t>
  </si>
  <si>
    <t>select_multiple where_did_you_get_antibiotic_from</t>
  </si>
  <si>
    <t>.&lt;=today()</t>
  </si>
  <si>
    <t>yes_last_3_12_months</t>
  </si>
  <si>
    <t>Yes within the last 3 months</t>
  </si>
  <si>
    <t>yes_within_last_3_months</t>
  </si>
  <si>
    <t>select_one hospitalised_past_year</t>
  </si>
  <si>
    <t>Have you visited the hospital in the past year?</t>
  </si>
  <si>
    <t>Were you hospitalized?</t>
  </si>
  <si>
    <t>visit_hospital_past_year</t>
  </si>
  <si>
    <t>Sore throat</t>
  </si>
  <si>
    <t>sore_throat</t>
  </si>
  <si>
    <t>select_multiple presenting_symptoms or_other</t>
  </si>
  <si>
    <t>presenting_symptoms</t>
  </si>
  <si>
    <t>What was the stool's appearance?</t>
  </si>
  <si>
    <t>stool_appearance</t>
  </si>
  <si>
    <t>select_one stool_appearance or_other</t>
  </si>
  <si>
    <t xml:space="preserve">Antibiotics use in Livestock </t>
  </si>
  <si>
    <t>antibiotic_use_livestock</t>
  </si>
  <si>
    <t>s6</t>
  </si>
  <si>
    <t>Have you used antibiotic(s) on your cattle in the past three months?</t>
  </si>
  <si>
    <t xml:space="preserve">Select the brand-names of antibiotics you have used on your livestock in the past three months? </t>
  </si>
  <si>
    <t>separate_antibiotic_brands_used_livestock</t>
  </si>
  <si>
    <t xml:space="preserve">Who administered the antibiotic(s)? </t>
  </si>
  <si>
    <t>select_one who_administered_antibiotic</t>
  </si>
  <si>
    <t>who_provides_animal_health_services</t>
  </si>
  <si>
    <t>select_one who_provides_animal_health_services or_other</t>
  </si>
  <si>
    <t>Where do you usually obtain antibiotics for your livestock from?</t>
  </si>
  <si>
    <t>select_multiple obtain_antibiotics_for_livestock or_other</t>
  </si>
  <si>
    <t>What species of wildlife do your livestock commonly intaract with?</t>
  </si>
  <si>
    <t>select_multiple common_wildlife_species_livestock_intereact_with or_other</t>
  </si>
  <si>
    <t>common_wildlife_species_livestock_intereact_with</t>
  </si>
  <si>
    <t>elephants</t>
  </si>
  <si>
    <t>Elephants</t>
  </si>
  <si>
    <t>zebras</t>
  </si>
  <si>
    <t>Zebras</t>
  </si>
  <si>
    <t>giraffes</t>
  </si>
  <si>
    <t>Giraffes</t>
  </si>
  <si>
    <t>gazelles_antelopes</t>
  </si>
  <si>
    <t>Gazelles/antelopes</t>
  </si>
  <si>
    <t>large_carnivores_lions_cheetahs_etc</t>
  </si>
  <si>
    <t>Large Carnivores – lions, cheetahs, etc.</t>
  </si>
  <si>
    <t>buffaloes</t>
  </si>
  <si>
    <t>Buffaloes</t>
  </si>
  <si>
    <t>wildebeests</t>
  </si>
  <si>
    <t>Wildebeests</t>
  </si>
  <si>
    <t>birds</t>
  </si>
  <si>
    <t>Birds</t>
  </si>
  <si>
    <t>hippos</t>
  </si>
  <si>
    <t>Hippos</t>
  </si>
  <si>
    <t>rhinos</t>
  </si>
  <si>
    <t>Rhinos</t>
  </si>
  <si>
    <t>monkeys</t>
  </si>
  <si>
    <t>Monkeys</t>
  </si>
  <si>
    <t>small_species_dikdiks_warthogs_etc</t>
  </si>
  <si>
    <t>Small species – dikdiks, warthogs, etc</t>
  </si>
  <si>
    <t>select_multiple where_do_they_come_into_contact</t>
  </si>
  <si>
    <t>watering_areas</t>
  </si>
  <si>
    <t>grazing_areas</t>
  </si>
  <si>
    <t>Number of animals sampled in this household</t>
  </si>
  <si>
    <t>s7</t>
  </si>
  <si>
    <t>Sex of the animal sampled</t>
  </si>
  <si>
    <t>select_one sex</t>
  </si>
  <si>
    <t>sex</t>
  </si>
  <si>
    <t>sex_of_animal_sampled</t>
  </si>
  <si>
    <t>showing_mild_symptoms</t>
  </si>
  <si>
    <t>seriously_ill</t>
  </si>
  <si>
    <t>current_health_status_of_animal_sampled</t>
  </si>
  <si>
    <t>Is the sampled animal currently undergoing any treatment?</t>
  </si>
  <si>
    <t>sampled_animal_currently_undergoing_treatment</t>
  </si>
  <si>
    <t>select_multiple what_is_the_treatment or_other</t>
  </si>
  <si>
    <t>Antibiotics</t>
  </si>
  <si>
    <t>Antiparasitics - anthelmintics, antiprotozoal, ectoparasites</t>
  </si>
  <si>
    <t>Antifungal</t>
  </si>
  <si>
    <t>Antivirals</t>
  </si>
  <si>
    <t>Anti-inflamatories and Analgesics</t>
  </si>
  <si>
    <t>antibiotics</t>
  </si>
  <si>
    <t>antifungal</t>
  </si>
  <si>
    <t>antivirals</t>
  </si>
  <si>
    <t>antiparasitics</t>
  </si>
  <si>
    <t>antiinflamatories_analgesics</t>
  </si>
  <si>
    <t>hormones</t>
  </si>
  <si>
    <t>Hormones</t>
  </si>
  <si>
    <t>antibiotics_used_on_sampled_animal</t>
  </si>
  <si>
    <t>Select the brand-name of the antibiotic used on the sampled animal</t>
  </si>
  <si>
    <t>Label and scan barcode for animal sample</t>
  </si>
  <si>
    <t>barcode_cattle_sampled</t>
  </si>
  <si>
    <t>s8</t>
  </si>
  <si>
    <t>Scan manure sample barcode</t>
  </si>
  <si>
    <t>Scan water sample barcode</t>
  </si>
  <si>
    <t>barcode_manure_sample</t>
  </si>
  <si>
    <t>barcode_water_sample</t>
  </si>
  <si>
    <t>All appropriate sample collected?</t>
  </si>
  <si>
    <t>questionnaire_review</t>
  </si>
  <si>
    <t>note</t>
  </si>
  <si>
    <t>Device ID</t>
  </si>
  <si>
    <t>Start time</t>
  </si>
  <si>
    <t>End time</t>
  </si>
  <si>
    <t>select_multiple source_of_meat or_other</t>
  </si>
  <si>
    <t>antibiotic_use</t>
  </si>
  <si>
    <t>Antibiotic Use</t>
  </si>
  <si>
    <t>select_one current_health_status_of_animal_sampled or_other</t>
  </si>
  <si>
    <t>how_many_are_children_under_5_years</t>
  </si>
  <si>
    <t>how_many_are_children_under_2_years</t>
  </si>
  <si>
    <t>In the past week, how many days did you eat meat at home?</t>
  </si>
  <si>
    <t>theme-grid</t>
  </si>
  <si>
    <t>select_multiple treat_water_before_drinking</t>
  </si>
  <si>
    <t>.&gt;=0</t>
  </si>
  <si>
    <t>not(count-selected(.)&gt;1 and selected(.,'none'))</t>
  </si>
  <si>
    <t>no_appropriate_sample</t>
  </si>
  <si>
    <t>Why</t>
  </si>
  <si>
    <t>Please review the questionnaire before submission</t>
  </si>
  <si>
    <t>Sex of the respondent?</t>
  </si>
  <si>
    <t>consent</t>
  </si>
  <si>
    <t>Consent received</t>
  </si>
  <si>
    <t>Collect Household GPS</t>
  </si>
  <si>
    <t>study_note</t>
  </si>
  <si>
    <t xml:space="preserve">How far **(in meters)** is your OLPUL from the household? </t>
  </si>
  <si>
    <t>**OBSERVE**: Presence of hand washing facility at home</t>
  </si>
  <si>
    <t>**OBSERVE**:Presence of a toilet/latrine in the household</t>
  </si>
  <si>
    <t>**OBSERVE**: Is there soap and water available outside the latrines?</t>
  </si>
  <si>
    <t>**OBSERVE**: Are there any visible animal faeces in the compound?</t>
  </si>
  <si>
    <t>**OBSERVE**: Do you see a clear path to the latrine (or if the latrine looked to be in regular use)?</t>
  </si>
  <si>
    <t>thank_you</t>
  </si>
  <si>
    <t>Thank you for your participatipon</t>
  </si>
  <si>
    <t>house_hold_demographics</t>
  </si>
  <si>
    <t>Household demographics</t>
  </si>
  <si>
    <t>Sampled human Demographics</t>
  </si>
  <si>
    <t>demographics_sampled_human</t>
  </si>
  <si>
    <t>q20</t>
  </si>
  <si>
    <t>Demographics</t>
  </si>
  <si>
    <t>demographics</t>
  </si>
  <si>
    <t>Mara AMR Study</t>
  </si>
  <si>
    <t>default</t>
  </si>
  <si>
    <t>18  years and above</t>
  </si>
  <si>
    <t>select_multiple water_source</t>
  </si>
  <si>
    <t>select_multiple respondent_occupation or_other</t>
  </si>
  <si>
    <t>Do you always boil milk before drinking?</t>
  </si>
  <si>
    <t>q21</t>
  </si>
  <si>
    <t>q22</t>
  </si>
  <si>
    <t>always_boil_milk</t>
  </si>
  <si>
    <t>s9</t>
  </si>
  <si>
    <t>household_comment</t>
  </si>
  <si>
    <t>Any comment on the household?</t>
  </si>
  <si>
    <t>s10</t>
  </si>
  <si>
    <t>s11</t>
  </si>
  <si>
    <t>today</t>
  </si>
  <si>
    <t>survey_date</t>
  </si>
  <si>
    <t>This is Mara Ecosystem AMR Study. Please ensure all the barcodes are scanned properly before proceeding to the next question. Thank you :)</t>
  </si>
  <si>
    <t>select_one enumerator or_other</t>
  </si>
  <si>
    <t>How many are children aged 5 to 17 years?</t>
  </si>
  <si>
    <t>How many are children under 5 years</t>
  </si>
  <si>
    <t>search and minimal</t>
  </si>
  <si>
    <t>s12</t>
  </si>
  <si>
    <t>security_personnel</t>
  </si>
  <si>
    <t>tour_guide</t>
  </si>
  <si>
    <t>Write in lower case</t>
  </si>
  <si>
    <t>diarrhoea</t>
  </si>
  <si>
    <t>Diarrhoea</t>
  </si>
  <si>
    <t>Security personnel</t>
  </si>
  <si>
    <t>Tour guide</t>
  </si>
  <si>
    <t>Mara_AMR_Study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</si>
</sst>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3" fillId="5" borderId="0" xfId="0" applyFont="1" applyFill="1"/>
    <xf numFmtId="0" fontId="0" fillId="5" borderId="0" xfId="0" applyFill="1"/>
    <xf numFmtId="0" fontId="5" fillId="5" borderId="0" xfId="0" applyFont="1" applyFill="1"/>
    <xf numFmtId="0" fontId="3" fillId="6" borderId="0" xfId="0" applyFont="1" applyFill="1"/>
    <xf numFmtId="0" fontId="5" fillId="6" borderId="0" xfId="0" applyFont="1" applyFill="1"/>
    <xf numFmtId="0" fontId="0" fillId="6" borderId="0" xfId="0" applyFill="1"/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3" fillId="8" borderId="0" xfId="0" applyFont="1" applyFill="1"/>
    <xf numFmtId="0" fontId="5" fillId="8" borderId="0" xfId="0" applyFont="1" applyFill="1"/>
    <xf numFmtId="0" fontId="0" fillId="8" borderId="0" xfId="0" applyFill="1"/>
    <xf numFmtId="0" fontId="6" fillId="8" borderId="0" xfId="0" applyFont="1" applyFill="1"/>
    <xf numFmtId="0" fontId="3" fillId="9" borderId="0" xfId="0" applyFont="1" applyFill="1"/>
    <xf numFmtId="0" fontId="0" fillId="9" borderId="0" xfId="0" applyFill="1"/>
    <xf numFmtId="0" fontId="5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E79F-0B9D-44F7-8767-69BA8E95E1D2}">
  <dimension ref="A1:O121"/>
  <sheetViews>
    <sheetView zoomScale="139" workbookViewId="0">
      <pane ySplit="1" topLeftCell="A28" activePane="bottomLeft" state="frozen"/>
      <selection pane="bottomLeft" activeCell="J36" sqref="J36"/>
    </sheetView>
  </sheetViews>
  <sheetFormatPr defaultRowHeight="15" x14ac:dyDescent="0.25"/>
  <cols>
    <col min="1" max="1" width="16.28515625" customWidth="1"/>
    <col min="2" max="2" width="3" customWidth="1"/>
    <col min="3" max="3" width="3.28515625" customWidth="1"/>
    <col min="4" max="4" width="18.5703125" customWidth="1"/>
    <col min="5" max="5" width="14.140625" customWidth="1"/>
    <col min="6" max="6" width="38" customWidth="1"/>
    <col min="7" max="7" width="22.5703125" customWidth="1"/>
    <col min="8" max="8" width="13.28515625" customWidth="1"/>
    <col min="9" max="9" width="6.28515625" customWidth="1"/>
    <col min="10" max="10" width="55.85546875" customWidth="1"/>
    <col min="11" max="11" width="5.5703125" customWidth="1"/>
    <col min="12" max="12" width="12.42578125" customWidth="1"/>
    <col min="13" max="14" width="16.5703125" customWidth="1"/>
    <col min="15" max="15" width="24.42578125" bestFit="1" customWidth="1"/>
  </cols>
  <sheetData>
    <row r="1" spans="1:15" s="2" customFormat="1" x14ac:dyDescent="0.25">
      <c r="A1" s="1" t="s">
        <v>0</v>
      </c>
      <c r="B1" s="1"/>
      <c r="C1" s="1"/>
      <c r="D1" s="1"/>
      <c r="E1" s="1" t="s">
        <v>1</v>
      </c>
      <c r="F1" s="1" t="s">
        <v>355</v>
      </c>
      <c r="G1" s="1" t="s">
        <v>2</v>
      </c>
      <c r="H1" s="1" t="s">
        <v>3</v>
      </c>
      <c r="I1" s="1" t="s">
        <v>360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352</v>
      </c>
      <c r="O1" s="1" t="s">
        <v>1166</v>
      </c>
    </row>
    <row r="2" spans="1:15" s="2" customFormat="1" x14ac:dyDescent="0.25">
      <c r="A2" s="2" t="s">
        <v>11</v>
      </c>
      <c r="B2" s="2" t="s">
        <v>364</v>
      </c>
      <c r="C2" s="2" t="s">
        <v>365</v>
      </c>
      <c r="D2" s="2" t="s">
        <v>11</v>
      </c>
      <c r="E2" s="2" t="str">
        <f t="shared" ref="E2:E3" si="0">CONCATENATE(B2,C2,"_",D2)</f>
        <v>s0q1_start</v>
      </c>
      <c r="F2" s="2" t="s">
        <v>1129</v>
      </c>
      <c r="G2" s="2" t="str">
        <f t="shared" ref="G2:G4" si="1">CONCATENATE(UPPER(B2),C2,"_",F2)</f>
        <v>S0q1_Start time</v>
      </c>
    </row>
    <row r="3" spans="1:15" x14ac:dyDescent="0.25">
      <c r="A3" t="s">
        <v>12</v>
      </c>
      <c r="B3" t="s">
        <v>364</v>
      </c>
      <c r="C3" t="s">
        <v>366</v>
      </c>
      <c r="D3" s="2" t="s">
        <v>12</v>
      </c>
      <c r="E3" s="2" t="str">
        <f t="shared" si="0"/>
        <v>s0q2_end</v>
      </c>
      <c r="F3" s="2" t="s">
        <v>1130</v>
      </c>
      <c r="G3" s="2" t="str">
        <f t="shared" si="1"/>
        <v>S0q2_End time</v>
      </c>
    </row>
    <row r="4" spans="1:15" s="2" customFormat="1" x14ac:dyDescent="0.25">
      <c r="A4" s="2" t="s">
        <v>1179</v>
      </c>
      <c r="B4" s="2" t="s">
        <v>364</v>
      </c>
      <c r="C4" s="2" t="s">
        <v>367</v>
      </c>
      <c r="D4" s="2" t="s">
        <v>1180</v>
      </c>
      <c r="E4" s="2" t="str">
        <f>CONCATENATE(B4,C4,"_",D4)</f>
        <v>s0q3_survey_date</v>
      </c>
      <c r="F4" s="2" t="s">
        <v>13</v>
      </c>
      <c r="G4" s="2" t="str">
        <f t="shared" si="1"/>
        <v>S0q3_Today's Date</v>
      </c>
    </row>
    <row r="5" spans="1:15" s="2" customFormat="1" x14ac:dyDescent="0.25">
      <c r="A5" s="2" t="s">
        <v>368</v>
      </c>
      <c r="B5" s="2" t="s">
        <v>364</v>
      </c>
      <c r="C5" s="2" t="s">
        <v>369</v>
      </c>
      <c r="D5" s="2" t="s">
        <v>370</v>
      </c>
      <c r="E5" s="2" t="str">
        <f t="shared" ref="E5:E76" si="2">CONCATENATE(B5,C5,"_",D5)</f>
        <v>s0q4_devid_meta</v>
      </c>
      <c r="F5" s="2" t="s">
        <v>1128</v>
      </c>
      <c r="G5" s="2" t="str">
        <f t="shared" ref="G5:G76" si="3">CONCATENATE(UPPER(B5),C5,"_",F5)</f>
        <v>S0q4_Device ID</v>
      </c>
    </row>
    <row r="6" spans="1:15" s="2" customFormat="1" x14ac:dyDescent="0.25">
      <c r="A6" s="2" t="s">
        <v>1127</v>
      </c>
      <c r="B6" s="2" t="s">
        <v>364</v>
      </c>
      <c r="C6" s="2" t="s">
        <v>371</v>
      </c>
      <c r="D6" s="2" t="s">
        <v>1149</v>
      </c>
      <c r="E6" s="2" t="str">
        <f t="shared" si="2"/>
        <v>s0q5_study_note</v>
      </c>
      <c r="F6" s="2" t="s">
        <v>1181</v>
      </c>
      <c r="G6" s="2" t="str">
        <f t="shared" si="3"/>
        <v>S0q5_This is Mara Ecosystem AMR Study. Please ensure all the barcodes are scanned properly before proceeding to the next question. Thank you :)</v>
      </c>
    </row>
    <row r="7" spans="1:15" s="2" customFormat="1" x14ac:dyDescent="0.25">
      <c r="A7" s="2" t="s">
        <v>14</v>
      </c>
      <c r="B7" s="2" t="s">
        <v>364</v>
      </c>
      <c r="C7" s="2" t="s">
        <v>383</v>
      </c>
      <c r="D7" s="2" t="s">
        <v>296</v>
      </c>
      <c r="E7" s="2" t="str">
        <f t="shared" si="2"/>
        <v>s0q6_gps</v>
      </c>
      <c r="F7" s="2" t="s">
        <v>1148</v>
      </c>
      <c r="G7" s="2" t="str">
        <f t="shared" si="3"/>
        <v>S0q6_Collect Household GPS</v>
      </c>
    </row>
    <row r="8" spans="1:15" s="2" customFormat="1" x14ac:dyDescent="0.25"/>
    <row r="9" spans="1:15" s="6" customFormat="1" x14ac:dyDescent="0.25">
      <c r="A9" s="6" t="s">
        <v>8</v>
      </c>
      <c r="B9" s="6" t="s">
        <v>372</v>
      </c>
      <c r="C9" s="6" t="s">
        <v>373</v>
      </c>
      <c r="D9" s="6" t="s">
        <v>9</v>
      </c>
      <c r="E9" s="6" t="str">
        <f t="shared" si="2"/>
        <v>s1q0_coversheet</v>
      </c>
      <c r="F9" s="6" t="s">
        <v>10</v>
      </c>
      <c r="G9" s="6" t="str">
        <f t="shared" si="3"/>
        <v>S1q0_Coversheet</v>
      </c>
    </row>
    <row r="10" spans="1:15" s="6" customFormat="1" x14ac:dyDescent="0.25">
      <c r="A10" s="6" t="s">
        <v>1182</v>
      </c>
      <c r="B10" s="6" t="s">
        <v>372</v>
      </c>
      <c r="C10" s="6" t="s">
        <v>365</v>
      </c>
      <c r="D10" s="6" t="s">
        <v>16</v>
      </c>
      <c r="E10" s="6" t="str">
        <f t="shared" si="2"/>
        <v>s1q1_enumerator</v>
      </c>
      <c r="F10" s="6" t="s">
        <v>17</v>
      </c>
      <c r="G10" s="6" t="str">
        <f t="shared" si="3"/>
        <v>S1q1_Enumerators name</v>
      </c>
      <c r="I10" s="6" t="s">
        <v>361</v>
      </c>
    </row>
    <row r="11" spans="1:15" s="6" customFormat="1" x14ac:dyDescent="0.25">
      <c r="A11" s="6" t="s">
        <v>18</v>
      </c>
      <c r="B11" s="6" t="s">
        <v>372</v>
      </c>
      <c r="C11" s="6" t="s">
        <v>366</v>
      </c>
      <c r="D11" s="6" t="s">
        <v>359</v>
      </c>
      <c r="E11" s="6" t="str">
        <f t="shared" si="2"/>
        <v>s1q2_household_barcode</v>
      </c>
      <c r="F11" s="6" t="s">
        <v>358</v>
      </c>
      <c r="G11" s="6" t="str">
        <f t="shared" si="3"/>
        <v>S1q2_Scan Household Barcode</v>
      </c>
      <c r="K11" s="6" t="s">
        <v>162</v>
      </c>
    </row>
    <row r="12" spans="1:15" s="6" customFormat="1" x14ac:dyDescent="0.25">
      <c r="A12" s="6" t="s">
        <v>19</v>
      </c>
      <c r="B12" s="6" t="s">
        <v>372</v>
      </c>
      <c r="C12" s="6" t="s">
        <v>367</v>
      </c>
      <c r="D12" s="6" t="s">
        <v>20</v>
      </c>
      <c r="E12" s="6" t="str">
        <f t="shared" si="2"/>
        <v>s1q3_ward</v>
      </c>
      <c r="F12" s="6" t="s">
        <v>21</v>
      </c>
      <c r="G12" s="6" t="str">
        <f t="shared" si="3"/>
        <v>S1q3_Select Ward</v>
      </c>
      <c r="I12" s="6" t="s">
        <v>361</v>
      </c>
      <c r="K12" s="6" t="s">
        <v>162</v>
      </c>
    </row>
    <row r="13" spans="1:15" s="6" customFormat="1" x14ac:dyDescent="0.25">
      <c r="A13" s="6" t="s">
        <v>22</v>
      </c>
      <c r="B13" s="6" t="s">
        <v>372</v>
      </c>
      <c r="C13" s="6" t="s">
        <v>369</v>
      </c>
      <c r="D13" s="6" t="s">
        <v>23</v>
      </c>
      <c r="E13" s="6" t="str">
        <f t="shared" si="2"/>
        <v>s1q4_village</v>
      </c>
      <c r="F13" s="6" t="s">
        <v>24</v>
      </c>
      <c r="G13" s="6" t="str">
        <f t="shared" si="3"/>
        <v xml:space="preserve">S1q4_Select Village </v>
      </c>
      <c r="H13" s="6" t="str">
        <f>CONCATENATE("ward=${",E12,"}")</f>
        <v>ward=${s1q3_ward}</v>
      </c>
      <c r="I13" s="6" t="s">
        <v>361</v>
      </c>
      <c r="K13" s="6" t="s">
        <v>162</v>
      </c>
    </row>
    <row r="14" spans="1:15" s="6" customFormat="1" x14ac:dyDescent="0.25">
      <c r="A14" s="6" t="s">
        <v>414</v>
      </c>
      <c r="B14" s="6" t="s">
        <v>372</v>
      </c>
      <c r="C14" s="6" t="s">
        <v>371</v>
      </c>
      <c r="D14" s="6" t="s">
        <v>1146</v>
      </c>
      <c r="E14" s="6" t="str">
        <f t="shared" si="2"/>
        <v>s1q5_consent</v>
      </c>
      <c r="F14" s="6" t="s">
        <v>1147</v>
      </c>
      <c r="G14" s="6" t="str">
        <f t="shared" si="3"/>
        <v>S1q5_Consent received</v>
      </c>
      <c r="I14" s="6" t="s">
        <v>361</v>
      </c>
    </row>
    <row r="15" spans="1:15" s="7" customFormat="1" x14ac:dyDescent="0.25">
      <c r="A15" s="6" t="s">
        <v>25</v>
      </c>
      <c r="E15" s="6"/>
      <c r="G15" s="6"/>
    </row>
    <row r="16" spans="1:15" x14ac:dyDescent="0.25">
      <c r="A16" s="2"/>
      <c r="E16" s="2"/>
      <c r="G16" s="2"/>
    </row>
    <row r="17" spans="1:13" s="9" customFormat="1" x14ac:dyDescent="0.25">
      <c r="A17" s="8" t="s">
        <v>8</v>
      </c>
      <c r="B17" s="8" t="s">
        <v>382</v>
      </c>
      <c r="C17" s="8" t="s">
        <v>373</v>
      </c>
      <c r="D17" s="8" t="s">
        <v>1158</v>
      </c>
      <c r="E17" s="8" t="str">
        <f t="shared" si="2"/>
        <v>s2q0_house_hold_demographics</v>
      </c>
      <c r="F17" s="8" t="s">
        <v>1159</v>
      </c>
      <c r="G17" s="8" t="str">
        <f t="shared" si="3"/>
        <v>S2q0_Household demographics</v>
      </c>
      <c r="J17" s="9" t="str">
        <f>CONCATENATE("selected(${",E14,"},'yes')")</f>
        <v>selected(${s1q5_consent},'yes')</v>
      </c>
    </row>
    <row r="18" spans="1:13" s="8" customFormat="1" x14ac:dyDescent="0.25">
      <c r="A18" s="8" t="s">
        <v>26</v>
      </c>
      <c r="B18" s="8" t="s">
        <v>382</v>
      </c>
      <c r="C18" s="8" t="s">
        <v>365</v>
      </c>
      <c r="D18" s="8" t="s">
        <v>311</v>
      </c>
      <c r="E18" s="8" t="str">
        <f t="shared" ref="E18:E39" si="4">CONCATENATE(B18,C18,"_",D18)</f>
        <v>s2q1_number_people_household</v>
      </c>
      <c r="F18" s="8" t="s">
        <v>390</v>
      </c>
      <c r="G18" s="8" t="str">
        <f t="shared" ref="G18:G39" si="5">CONCATENATE(UPPER(B18),C18,"_",F18)</f>
        <v>S2q1_How many people live in this household?</v>
      </c>
      <c r="M18" s="8" t="s">
        <v>389</v>
      </c>
    </row>
    <row r="19" spans="1:13" s="8" customFormat="1" x14ac:dyDescent="0.25">
      <c r="A19" s="8" t="s">
        <v>26</v>
      </c>
      <c r="B19" s="8" t="s">
        <v>382</v>
      </c>
      <c r="C19" s="8" t="s">
        <v>366</v>
      </c>
      <c r="D19" s="8" t="s">
        <v>351</v>
      </c>
      <c r="E19" s="8" t="str">
        <f t="shared" si="4"/>
        <v>s2q2_how_many_are_adults</v>
      </c>
      <c r="F19" s="8" t="s">
        <v>350</v>
      </c>
      <c r="G19" s="8" t="str">
        <f t="shared" si="5"/>
        <v>S2q2_How many are adults?</v>
      </c>
      <c r="L19" s="8" t="s">
        <v>1167</v>
      </c>
      <c r="M19" s="8" t="str">
        <f>CONCATENATE(".&gt;0 and .&lt;=${",E18,"}")</f>
        <v>.&gt;0 and .&lt;=${s2q1_number_people_household}</v>
      </c>
    </row>
    <row r="20" spans="1:13" s="8" customFormat="1" x14ac:dyDescent="0.25">
      <c r="A20" s="8" t="s">
        <v>26</v>
      </c>
      <c r="B20" s="8" t="s">
        <v>382</v>
      </c>
      <c r="C20" s="8" t="s">
        <v>367</v>
      </c>
      <c r="D20" s="8" t="s">
        <v>1135</v>
      </c>
      <c r="E20" s="8" t="str">
        <f t="shared" si="4"/>
        <v>s2q3_how_many_are_children_under_5_years</v>
      </c>
      <c r="F20" s="8" t="s">
        <v>1183</v>
      </c>
      <c r="G20" s="8" t="str">
        <f t="shared" si="5"/>
        <v>S2q3_How many are children aged 5 to 17 years?</v>
      </c>
      <c r="M20" s="8" t="str">
        <f>CONCATENATE(".&lt;=${",E18,"}-${",E19,"}")</f>
        <v>.&lt;=${s2q1_number_people_household}-${s2q2_how_many_are_adults}</v>
      </c>
    </row>
    <row r="21" spans="1:13" s="8" customFormat="1" x14ac:dyDescent="0.25">
      <c r="A21" s="8" t="s">
        <v>26</v>
      </c>
      <c r="B21" s="8" t="s">
        <v>382</v>
      </c>
      <c r="C21" s="8" t="s">
        <v>369</v>
      </c>
      <c r="D21" s="8" t="s">
        <v>1136</v>
      </c>
      <c r="E21" s="8" t="str">
        <f t="shared" si="4"/>
        <v>s2q4_how_many_are_children_under_2_years</v>
      </c>
      <c r="F21" s="9" t="s">
        <v>1184</v>
      </c>
      <c r="G21" s="8" t="str">
        <f t="shared" si="5"/>
        <v>S2q4_How many are children under 5 years</v>
      </c>
      <c r="M21" s="8" t="str">
        <f>CONCATENATE(".=${",E18,"}-(${",E19,"}+${",E20,"})")</f>
        <v>.=${s2q1_number_people_household}-(${s2q2_how_many_are_adults}+${s2q3_how_many_are_children_under_5_years})</v>
      </c>
    </row>
    <row r="22" spans="1:13" s="8" customFormat="1" x14ac:dyDescent="0.25">
      <c r="A22" s="8" t="s">
        <v>1168</v>
      </c>
      <c r="B22" s="8" t="s">
        <v>382</v>
      </c>
      <c r="C22" s="8" t="s">
        <v>371</v>
      </c>
      <c r="D22" s="8" t="s">
        <v>300</v>
      </c>
      <c r="E22" s="8" t="str">
        <f t="shared" si="4"/>
        <v>s2q5_main_source_drinking_water</v>
      </c>
      <c r="F22" s="8" t="s">
        <v>29</v>
      </c>
      <c r="G22" s="8" t="str">
        <f t="shared" si="5"/>
        <v>S2q5_What has been your main source of drinking water in the last two weeks?</v>
      </c>
      <c r="I22" s="8" t="s">
        <v>361</v>
      </c>
      <c r="K22" s="8" t="s">
        <v>162</v>
      </c>
    </row>
    <row r="23" spans="1:13" s="8" customFormat="1" x14ac:dyDescent="0.25">
      <c r="A23" s="8" t="s">
        <v>1168</v>
      </c>
      <c r="B23" s="8" t="s">
        <v>382</v>
      </c>
      <c r="C23" s="8" t="s">
        <v>383</v>
      </c>
      <c r="D23" s="8" t="s">
        <v>301</v>
      </c>
      <c r="E23" s="8" t="str">
        <f t="shared" si="4"/>
        <v>s2q6_water_source_food_preparation</v>
      </c>
      <c r="F23" s="8" t="s">
        <v>30</v>
      </c>
      <c r="G23" s="8" t="str">
        <f t="shared" si="5"/>
        <v xml:space="preserve">S2q6_What is your water source for food preparation? </v>
      </c>
      <c r="I23" s="8" t="s">
        <v>361</v>
      </c>
      <c r="K23" s="8" t="s">
        <v>162</v>
      </c>
    </row>
    <row r="24" spans="1:13" s="8" customFormat="1" x14ac:dyDescent="0.25">
      <c r="A24" s="8" t="s">
        <v>26</v>
      </c>
      <c r="B24" s="8" t="s">
        <v>382</v>
      </c>
      <c r="C24" s="8" t="s">
        <v>384</v>
      </c>
      <c r="D24" s="8" t="s">
        <v>302</v>
      </c>
      <c r="E24" s="8" t="str">
        <f t="shared" si="4"/>
        <v>s2q7_time_access_clean_water</v>
      </c>
      <c r="F24" s="8" t="s">
        <v>363</v>
      </c>
      <c r="G24" s="8" t="str">
        <f t="shared" si="5"/>
        <v xml:space="preserve">S2q7_How much time does it take you now to get potable water? </v>
      </c>
      <c r="K24" s="8" t="s">
        <v>162</v>
      </c>
      <c r="L24" s="8" t="s">
        <v>160</v>
      </c>
    </row>
    <row r="25" spans="1:13" s="8" customFormat="1" x14ac:dyDescent="0.25">
      <c r="A25" s="8" t="s">
        <v>26</v>
      </c>
      <c r="B25" s="8" t="s">
        <v>382</v>
      </c>
      <c r="C25" s="8" t="s">
        <v>385</v>
      </c>
      <c r="D25" s="8" t="s">
        <v>303</v>
      </c>
      <c r="E25" s="8" t="str">
        <f t="shared" si="4"/>
        <v>s2q8_time_access_clean_water_dry_season</v>
      </c>
      <c r="F25" s="8" t="s">
        <v>161</v>
      </c>
      <c r="G25" s="8" t="str">
        <f t="shared" si="5"/>
        <v xml:space="preserve">S2q8_How much time does it take you during the dry season to get potable water </v>
      </c>
      <c r="K25" s="8" t="s">
        <v>162</v>
      </c>
      <c r="L25" s="8" t="s">
        <v>160</v>
      </c>
    </row>
    <row r="26" spans="1:13" s="9" customFormat="1" x14ac:dyDescent="0.25">
      <c r="A26" s="8" t="s">
        <v>422</v>
      </c>
      <c r="B26" s="8" t="s">
        <v>382</v>
      </c>
      <c r="C26" s="8" t="s">
        <v>386</v>
      </c>
      <c r="D26" s="8" t="s">
        <v>307</v>
      </c>
      <c r="E26" s="8" t="str">
        <f t="shared" si="4"/>
        <v>s2q9_hand_washing_facility</v>
      </c>
      <c r="F26" s="10" t="s">
        <v>1151</v>
      </c>
      <c r="G26" s="8" t="str">
        <f t="shared" si="5"/>
        <v>S2q9_**OBSERVE**: Presence of hand washing facility at home</v>
      </c>
      <c r="I26" s="9" t="s">
        <v>361</v>
      </c>
      <c r="K26" s="8" t="s">
        <v>162</v>
      </c>
    </row>
    <row r="27" spans="1:13" s="9" customFormat="1" x14ac:dyDescent="0.25">
      <c r="A27" s="8" t="s">
        <v>432</v>
      </c>
      <c r="B27" s="8" t="s">
        <v>382</v>
      </c>
      <c r="C27" s="8" t="s">
        <v>395</v>
      </c>
      <c r="D27" s="8" t="s">
        <v>431</v>
      </c>
      <c r="E27" s="8" t="str">
        <f t="shared" si="4"/>
        <v>s2q10_presence_toilet_latrine_in_household</v>
      </c>
      <c r="F27" s="10" t="s">
        <v>1152</v>
      </c>
      <c r="G27" s="8" t="str">
        <f t="shared" si="5"/>
        <v>S2q10_**OBSERVE**:Presence of a toilet/latrine in the household</v>
      </c>
      <c r="I27" s="9" t="s">
        <v>361</v>
      </c>
      <c r="K27" s="8" t="s">
        <v>162</v>
      </c>
    </row>
    <row r="28" spans="1:13" s="9" customFormat="1" x14ac:dyDescent="0.25">
      <c r="A28" s="8" t="s">
        <v>414</v>
      </c>
      <c r="B28" s="8" t="s">
        <v>382</v>
      </c>
      <c r="C28" s="8" t="s">
        <v>396</v>
      </c>
      <c r="D28" s="8" t="s">
        <v>316</v>
      </c>
      <c r="E28" s="8" t="str">
        <f t="shared" si="4"/>
        <v>s2q11_treat_drinking_water_yesterday</v>
      </c>
      <c r="F28" s="10" t="s">
        <v>175</v>
      </c>
      <c r="G28" s="8" t="str">
        <f t="shared" si="5"/>
        <v xml:space="preserve">S2q11_Did you treat your drinking water yesterday? </v>
      </c>
      <c r="I28" s="9" t="s">
        <v>361</v>
      </c>
      <c r="K28" s="8" t="s">
        <v>162</v>
      </c>
    </row>
    <row r="29" spans="1:13" s="9" customFormat="1" x14ac:dyDescent="0.25">
      <c r="A29" s="8" t="s">
        <v>414</v>
      </c>
      <c r="B29" s="8" t="s">
        <v>382</v>
      </c>
      <c r="C29" s="8" t="s">
        <v>397</v>
      </c>
      <c r="D29" s="8" t="s">
        <v>317</v>
      </c>
      <c r="E29" s="8" t="str">
        <f t="shared" si="4"/>
        <v>s2q12_treat_drinking_water_last_seven_days</v>
      </c>
      <c r="F29" s="10" t="s">
        <v>176</v>
      </c>
      <c r="G29" s="8" t="str">
        <f t="shared" si="5"/>
        <v xml:space="preserve">S2q12_Did you treat your drinking water in the last 7 days? </v>
      </c>
      <c r="I29" s="9" t="s">
        <v>361</v>
      </c>
      <c r="K29" s="8" t="s">
        <v>162</v>
      </c>
    </row>
    <row r="30" spans="1:13" s="9" customFormat="1" x14ac:dyDescent="0.25">
      <c r="A30" s="8" t="s">
        <v>1139</v>
      </c>
      <c r="B30" s="8" t="s">
        <v>382</v>
      </c>
      <c r="C30" s="8" t="s">
        <v>398</v>
      </c>
      <c r="D30" s="8" t="s">
        <v>318</v>
      </c>
      <c r="E30" s="8" t="str">
        <f t="shared" si="4"/>
        <v>s2q13_treat_water_before_drinking</v>
      </c>
      <c r="F30" s="10" t="s">
        <v>433</v>
      </c>
      <c r="G30" s="8" t="str">
        <f t="shared" si="5"/>
        <v>S2q13_How did you treat your water before drinking?</v>
      </c>
      <c r="J30" s="9" t="str">
        <f>CONCATENATE("selected(${",E28,"},'yes') or selected(${",E29,"},'yes')")</f>
        <v>selected(${s2q11_treat_drinking_water_yesterday},'yes') or selected(${s2q12_treat_drinking_water_last_seven_days},'yes')</v>
      </c>
      <c r="K30" s="8" t="s">
        <v>162</v>
      </c>
    </row>
    <row r="31" spans="1:13" s="9" customFormat="1" x14ac:dyDescent="0.25">
      <c r="A31" s="8" t="s">
        <v>414</v>
      </c>
      <c r="B31" s="8" t="s">
        <v>382</v>
      </c>
      <c r="C31" s="8" t="s">
        <v>399</v>
      </c>
      <c r="D31" s="8" t="s">
        <v>320</v>
      </c>
      <c r="E31" s="8" t="str">
        <f t="shared" si="4"/>
        <v>s2q14_presence_of_soap_water_outside_latrines</v>
      </c>
      <c r="F31" s="10" t="s">
        <v>1153</v>
      </c>
      <c r="G31" s="8" t="str">
        <f t="shared" si="5"/>
        <v>S2q14_**OBSERVE**: Is there soap and water available outside the latrines?</v>
      </c>
      <c r="I31" s="9" t="s">
        <v>361</v>
      </c>
      <c r="J31" s="9" t="str">
        <f>CONCATENATE("${",E27,"}!='none'")</f>
        <v>${s2q10_presence_toilet_latrine_in_household}!='none'</v>
      </c>
      <c r="K31" s="8" t="s">
        <v>162</v>
      </c>
    </row>
    <row r="32" spans="1:13" s="9" customFormat="1" x14ac:dyDescent="0.25">
      <c r="A32" s="8" t="s">
        <v>414</v>
      </c>
      <c r="B32" s="8" t="s">
        <v>382</v>
      </c>
      <c r="C32" s="8" t="s">
        <v>400</v>
      </c>
      <c r="D32" s="8" t="s">
        <v>319</v>
      </c>
      <c r="E32" s="8" t="str">
        <f t="shared" si="4"/>
        <v>s2q15_presence_of_animal_faeces_in_compound</v>
      </c>
      <c r="F32" s="10" t="s">
        <v>1154</v>
      </c>
      <c r="G32" s="8" t="str">
        <f t="shared" si="5"/>
        <v>S2q15_**OBSERVE**: Are there any visible animal faeces in the compound?</v>
      </c>
      <c r="I32" s="9" t="s">
        <v>361</v>
      </c>
      <c r="K32" s="8" t="s">
        <v>162</v>
      </c>
    </row>
    <row r="33" spans="1:15" s="9" customFormat="1" x14ac:dyDescent="0.25">
      <c r="A33" s="8" t="s">
        <v>414</v>
      </c>
      <c r="B33" s="8" t="s">
        <v>382</v>
      </c>
      <c r="C33" s="8" t="s">
        <v>401</v>
      </c>
      <c r="D33" s="8" t="s">
        <v>321</v>
      </c>
      <c r="E33" s="8" t="str">
        <f t="shared" si="4"/>
        <v>s2q16_clear_path_to_latrine</v>
      </c>
      <c r="F33" s="10" t="s">
        <v>1155</v>
      </c>
      <c r="G33" s="8" t="str">
        <f t="shared" si="5"/>
        <v>S2q16_**OBSERVE**: Do you see a clear path to the latrine (or if the latrine looked to be in regular use)?</v>
      </c>
      <c r="I33" s="9" t="s">
        <v>361</v>
      </c>
      <c r="J33" s="9" t="str">
        <f>CONCATENATE("${",E27,"}!='none'")</f>
        <v>${s2q10_presence_toilet_latrine_in_household}!='none'</v>
      </c>
      <c r="K33" s="8" t="s">
        <v>162</v>
      </c>
    </row>
    <row r="34" spans="1:15" s="9" customFormat="1" x14ac:dyDescent="0.25">
      <c r="A34" s="8" t="s">
        <v>26</v>
      </c>
      <c r="B34" s="8" t="s">
        <v>382</v>
      </c>
      <c r="C34" s="8" t="s">
        <v>402</v>
      </c>
      <c r="D34" s="8" t="s">
        <v>438</v>
      </c>
      <c r="E34" s="8" t="str">
        <f>CONCATENATE(B34,C34,"_",D34)</f>
        <v>s2q17_times_did_you_cook_meat_at_home_lastweek</v>
      </c>
      <c r="F34" s="10" t="s">
        <v>1137</v>
      </c>
      <c r="G34" s="8" t="str">
        <f>CONCATENATE(UPPER(B34),C34,"_",F34)</f>
        <v>S2q17_In the past week, how many days did you eat meat at home?</v>
      </c>
      <c r="K34" s="9" t="s">
        <v>162</v>
      </c>
      <c r="L34" s="9" t="s">
        <v>218</v>
      </c>
      <c r="M34" s="9" t="s">
        <v>1140</v>
      </c>
    </row>
    <row r="35" spans="1:15" s="9" customFormat="1" x14ac:dyDescent="0.25">
      <c r="A35" s="8" t="s">
        <v>1131</v>
      </c>
      <c r="B35" s="8" t="s">
        <v>382</v>
      </c>
      <c r="C35" s="8" t="s">
        <v>403</v>
      </c>
      <c r="D35" s="8" t="s">
        <v>327</v>
      </c>
      <c r="E35" s="8" t="str">
        <f>CONCATENATE(B35,C35,"_",D35)</f>
        <v>s2q18_source_of_meat</v>
      </c>
      <c r="F35" s="10" t="s">
        <v>219</v>
      </c>
      <c r="G35" s="8" t="str">
        <f>CONCATENATE(UPPER(B35),C35,"_",F35)</f>
        <v>S2q18_Where did you source the meat from?</v>
      </c>
      <c r="J35" s="9" t="str">
        <f>CONCATENATE("${",E34,"}&gt;0")</f>
        <v>${s2q17_times_did_you_cook_meat_at_home_lastweek}&gt;0</v>
      </c>
      <c r="K35" s="9" t="s">
        <v>162</v>
      </c>
    </row>
    <row r="36" spans="1:15" s="9" customFormat="1" x14ac:dyDescent="0.25">
      <c r="A36" s="8" t="s">
        <v>414</v>
      </c>
      <c r="B36" s="8" t="s">
        <v>382</v>
      </c>
      <c r="C36" s="8" t="s">
        <v>404</v>
      </c>
      <c r="D36" s="8" t="s">
        <v>1173</v>
      </c>
      <c r="E36" s="8" t="str">
        <f>CONCATENATE(B36,C36,"_",D36)</f>
        <v>s2q19_always_boil_milk</v>
      </c>
      <c r="F36" s="10" t="s">
        <v>1170</v>
      </c>
      <c r="G36" s="8" t="str">
        <f>CONCATENATE(UPPER(B36),C36,"_",F36)</f>
        <v>S2q19_Do you always boil milk before drinking?</v>
      </c>
      <c r="K36" s="8"/>
    </row>
    <row r="37" spans="1:15" s="9" customFormat="1" x14ac:dyDescent="0.25">
      <c r="A37" s="8" t="s">
        <v>26</v>
      </c>
      <c r="B37" s="8" t="s">
        <v>382</v>
      </c>
      <c r="C37" s="8" t="s">
        <v>1162</v>
      </c>
      <c r="D37" s="8" t="s">
        <v>323</v>
      </c>
      <c r="E37" s="8" t="str">
        <f t="shared" si="4"/>
        <v>s2q20_where_is_your_olpul</v>
      </c>
      <c r="F37" s="10" t="s">
        <v>1150</v>
      </c>
      <c r="G37" s="8" t="str">
        <f t="shared" si="5"/>
        <v xml:space="preserve">S2q20_How far **(in meters)** is your OLPUL from the household? </v>
      </c>
      <c r="L37" s="9" t="s">
        <v>349</v>
      </c>
      <c r="M37" s="9" t="s">
        <v>389</v>
      </c>
    </row>
    <row r="38" spans="1:15" s="9" customFormat="1" x14ac:dyDescent="0.25">
      <c r="A38" s="8" t="s">
        <v>436</v>
      </c>
      <c r="B38" s="8" t="s">
        <v>382</v>
      </c>
      <c r="C38" s="8" t="s">
        <v>1171</v>
      </c>
      <c r="D38" s="8" t="s">
        <v>325</v>
      </c>
      <c r="E38" s="8" t="str">
        <f t="shared" si="4"/>
        <v>s2q21_addition_to_cattle_what_other_animals_do_you_keep</v>
      </c>
      <c r="F38" s="10" t="s">
        <v>185</v>
      </c>
      <c r="G38" s="8" t="str">
        <f t="shared" si="5"/>
        <v>S2q21_In addition to cattle, what other animals do you keep?</v>
      </c>
      <c r="K38" s="9" t="s">
        <v>162</v>
      </c>
      <c r="M38" s="9" t="s">
        <v>1141</v>
      </c>
    </row>
    <row r="39" spans="1:15" s="8" customFormat="1" x14ac:dyDescent="0.25">
      <c r="A39" s="8" t="s">
        <v>26</v>
      </c>
      <c r="B39" s="8" t="s">
        <v>382</v>
      </c>
      <c r="C39" s="8" t="s">
        <v>1172</v>
      </c>
      <c r="D39" s="8" t="s">
        <v>356</v>
      </c>
      <c r="E39" s="8" t="str">
        <f t="shared" si="4"/>
        <v>s2q22_humans_sampled</v>
      </c>
      <c r="F39" s="8" t="s">
        <v>357</v>
      </c>
      <c r="G39" s="8" t="str">
        <f t="shared" si="5"/>
        <v>S2q22_Number of humans sampled</v>
      </c>
      <c r="K39" s="8" t="s">
        <v>162</v>
      </c>
    </row>
    <row r="40" spans="1:15" s="9" customFormat="1" x14ac:dyDescent="0.25">
      <c r="A40" s="8" t="s">
        <v>25</v>
      </c>
      <c r="E40" s="8"/>
      <c r="G40" s="8"/>
    </row>
    <row r="41" spans="1:15" x14ac:dyDescent="0.25">
      <c r="A41" s="2"/>
      <c r="E41" s="2"/>
      <c r="G41" s="2"/>
    </row>
    <row r="42" spans="1:15" s="2" customFormat="1" x14ac:dyDescent="0.25">
      <c r="A42" s="2" t="s">
        <v>8</v>
      </c>
      <c r="B42" s="2" t="s">
        <v>394</v>
      </c>
      <c r="C42" s="2" t="s">
        <v>373</v>
      </c>
      <c r="D42" s="2" t="s">
        <v>308</v>
      </c>
      <c r="E42" s="2" t="str">
        <f>CONCATENATE(B42,C42,"_",D42)</f>
        <v>s3q0_respondent_demographics</v>
      </c>
      <c r="F42" s="2" t="s">
        <v>1160</v>
      </c>
      <c r="G42" s="2" t="str">
        <f>CONCATENATE(UPPER(B42),C42,"_",F42)</f>
        <v>S3q0_Sampled human Demographics</v>
      </c>
      <c r="J42" s="2" t="str">
        <f>CONCATENATE("selected(${",E14,"},'yes')")</f>
        <v>selected(${s1q5_consent},'yes')</v>
      </c>
    </row>
    <row r="43" spans="1:15" s="2" customFormat="1" x14ac:dyDescent="0.25">
      <c r="A43" s="2" t="s">
        <v>353</v>
      </c>
      <c r="B43" s="2" t="s">
        <v>394</v>
      </c>
      <c r="D43" s="2" t="s">
        <v>1161</v>
      </c>
      <c r="E43" s="2" t="str">
        <f t="shared" si="2"/>
        <v>s3_demographics_sampled_human</v>
      </c>
      <c r="F43" s="2" t="s">
        <v>1160</v>
      </c>
      <c r="G43" s="2" t="str">
        <f t="shared" si="3"/>
        <v>S3_Sampled human Demographics</v>
      </c>
      <c r="N43" s="2" t="str">
        <f>CONCATENATE("${",E39,"}")</f>
        <v>${s2q22_humans_sampled}</v>
      </c>
    </row>
    <row r="44" spans="1:15" s="11" customFormat="1" x14ac:dyDescent="0.25">
      <c r="A44" s="11" t="s">
        <v>8</v>
      </c>
      <c r="B44" s="11" t="s">
        <v>394</v>
      </c>
      <c r="C44" s="11" t="s">
        <v>373</v>
      </c>
      <c r="D44" s="11" t="s">
        <v>1164</v>
      </c>
      <c r="E44" s="11" t="str">
        <f>CONCATENATE(B44,C44,"_",D44)</f>
        <v>s3q0_demographics</v>
      </c>
      <c r="F44" s="11" t="s">
        <v>1163</v>
      </c>
      <c r="G44" s="11" t="str">
        <f>CONCATENATE(UPPER(B44),C44,"_",F44)</f>
        <v>S3q0_Demographics</v>
      </c>
    </row>
    <row r="45" spans="1:15" s="11" customFormat="1" x14ac:dyDescent="0.25">
      <c r="A45" s="11" t="s">
        <v>18</v>
      </c>
      <c r="B45" s="11" t="s">
        <v>394</v>
      </c>
      <c r="C45" s="11" t="s">
        <v>365</v>
      </c>
      <c r="D45" s="11" t="s">
        <v>297</v>
      </c>
      <c r="E45" s="11" t="str">
        <f t="shared" si="2"/>
        <v>s3q1_barcode_human</v>
      </c>
      <c r="F45" s="11" t="s">
        <v>298</v>
      </c>
      <c r="G45" s="11" t="str">
        <f t="shared" si="3"/>
        <v>S3q1_Label and scan barcode for human sample</v>
      </c>
      <c r="K45" s="11" t="s">
        <v>162</v>
      </c>
      <c r="O45" s="12"/>
    </row>
    <row r="46" spans="1:15" s="11" customFormat="1" x14ac:dyDescent="0.25">
      <c r="A46" s="11" t="s">
        <v>26</v>
      </c>
      <c r="B46" s="11" t="s">
        <v>394</v>
      </c>
      <c r="C46" s="11" t="s">
        <v>366</v>
      </c>
      <c r="D46" s="11" t="s">
        <v>309</v>
      </c>
      <c r="E46" s="11" t="str">
        <f t="shared" si="2"/>
        <v>s3q2_respondent_age</v>
      </c>
      <c r="F46" s="11" t="s">
        <v>387</v>
      </c>
      <c r="G46" s="11" t="str">
        <f t="shared" si="3"/>
        <v>S3q2_When were you born?</v>
      </c>
      <c r="L46" s="11" t="s">
        <v>388</v>
      </c>
      <c r="M46" s="11" t="s">
        <v>27</v>
      </c>
    </row>
    <row r="47" spans="1:15" s="11" customFormat="1" x14ac:dyDescent="0.25">
      <c r="A47" s="11" t="s">
        <v>1095</v>
      </c>
      <c r="B47" s="11" t="s">
        <v>394</v>
      </c>
      <c r="C47" s="11" t="s">
        <v>367</v>
      </c>
      <c r="D47" s="11" t="s">
        <v>310</v>
      </c>
      <c r="E47" s="11" t="str">
        <f t="shared" si="2"/>
        <v>s3q3_respondent_gender</v>
      </c>
      <c r="F47" s="11" t="s">
        <v>1145</v>
      </c>
      <c r="G47" s="11" t="str">
        <f t="shared" si="3"/>
        <v>S3q3_Sex of the respondent?</v>
      </c>
      <c r="I47" s="11" t="s">
        <v>361</v>
      </c>
      <c r="K47" s="11" t="s">
        <v>162</v>
      </c>
    </row>
    <row r="48" spans="1:15" s="11" customFormat="1" x14ac:dyDescent="0.25">
      <c r="A48" s="11" t="s">
        <v>406</v>
      </c>
      <c r="B48" s="11" t="s">
        <v>394</v>
      </c>
      <c r="C48" s="11" t="s">
        <v>369</v>
      </c>
      <c r="D48" s="11" t="s">
        <v>312</v>
      </c>
      <c r="E48" s="11" t="str">
        <f t="shared" si="2"/>
        <v>s3q4_respondent_household_position</v>
      </c>
      <c r="F48" s="11" t="s">
        <v>391</v>
      </c>
      <c r="G48" s="11" t="str">
        <f t="shared" si="3"/>
        <v xml:space="preserve">S3q4_What is your position in this household? </v>
      </c>
      <c r="I48" s="11" t="s">
        <v>361</v>
      </c>
      <c r="K48" s="11" t="s">
        <v>162</v>
      </c>
    </row>
    <row r="49" spans="1:11" s="11" customFormat="1" x14ac:dyDescent="0.25">
      <c r="A49" s="11" t="s">
        <v>405</v>
      </c>
      <c r="B49" s="11" t="s">
        <v>394</v>
      </c>
      <c r="C49" s="11" t="s">
        <v>371</v>
      </c>
      <c r="D49" s="11" t="s">
        <v>313</v>
      </c>
      <c r="E49" s="11" t="str">
        <f t="shared" si="2"/>
        <v>s3q5_respondent_education</v>
      </c>
      <c r="F49" s="11" t="s">
        <v>392</v>
      </c>
      <c r="G49" s="11" t="str">
        <f t="shared" si="3"/>
        <v xml:space="preserve">S3q5_What is your highest level of education? </v>
      </c>
      <c r="I49" s="11" t="s">
        <v>361</v>
      </c>
      <c r="K49" s="11" t="s">
        <v>162</v>
      </c>
    </row>
    <row r="50" spans="1:11" s="11" customFormat="1" x14ac:dyDescent="0.25">
      <c r="A50" s="11" t="s">
        <v>1169</v>
      </c>
      <c r="B50" s="11" t="s">
        <v>394</v>
      </c>
      <c r="C50" s="11" t="s">
        <v>383</v>
      </c>
      <c r="D50" s="11" t="s">
        <v>314</v>
      </c>
      <c r="E50" s="11" t="str">
        <f t="shared" si="2"/>
        <v>s3q6_respondent_occupation</v>
      </c>
      <c r="F50" s="11" t="s">
        <v>393</v>
      </c>
      <c r="G50" s="11" t="str">
        <f t="shared" si="3"/>
        <v xml:space="preserve">S3q6_What is your occupation? </v>
      </c>
      <c r="I50" s="11" t="s">
        <v>1185</v>
      </c>
      <c r="K50" s="11" t="s">
        <v>162</v>
      </c>
    </row>
    <row r="51" spans="1:11" s="11" customFormat="1" x14ac:dyDescent="0.25">
      <c r="A51" s="11" t="s">
        <v>25</v>
      </c>
    </row>
    <row r="52" spans="1:11" s="1" customFormat="1" x14ac:dyDescent="0.25">
      <c r="E52" s="2"/>
      <c r="G52" s="2"/>
    </row>
    <row r="53" spans="1:11" s="13" customFormat="1" x14ac:dyDescent="0.25">
      <c r="A53" s="13" t="s">
        <v>8</v>
      </c>
      <c r="B53" s="13" t="s">
        <v>435</v>
      </c>
      <c r="C53" s="13" t="s">
        <v>373</v>
      </c>
      <c r="D53" s="13" t="s">
        <v>315</v>
      </c>
      <c r="E53" s="13" t="str">
        <f t="shared" si="2"/>
        <v>s4q0_household_sanitation</v>
      </c>
      <c r="F53" s="13" t="s">
        <v>28</v>
      </c>
      <c r="G53" s="13" t="str">
        <f t="shared" si="3"/>
        <v>S4q0_Household Sanitation</v>
      </c>
      <c r="J53" s="13" t="str">
        <f>CONCATENATE("selected(${",E14,"},'yes')")</f>
        <v>selected(${s1q5_consent},'yes')</v>
      </c>
    </row>
    <row r="54" spans="1:11" s="13" customFormat="1" x14ac:dyDescent="0.25">
      <c r="A54" s="13" t="s">
        <v>414</v>
      </c>
      <c r="B54" s="13" t="s">
        <v>435</v>
      </c>
      <c r="C54" s="13" t="s">
        <v>365</v>
      </c>
      <c r="D54" s="13" t="s">
        <v>412</v>
      </c>
      <c r="E54" s="13" t="str">
        <f>CONCATENATE(B54,C54,"_",D54)</f>
        <v>s4q1_wash_hands_before_eating</v>
      </c>
      <c r="F54" s="13" t="s">
        <v>413</v>
      </c>
      <c r="G54" s="13" t="str">
        <f>CONCATENATE(UPPER(B54),C54,"_",F54)</f>
        <v>S4q1_Do you always wash your hands before eating?</v>
      </c>
      <c r="I54" s="13" t="s">
        <v>361</v>
      </c>
      <c r="K54" s="13" t="s">
        <v>162</v>
      </c>
    </row>
    <row r="55" spans="1:11" s="14" customFormat="1" x14ac:dyDescent="0.25">
      <c r="A55" s="13" t="s">
        <v>414</v>
      </c>
      <c r="B55" s="13" t="s">
        <v>435</v>
      </c>
      <c r="C55" s="13" t="s">
        <v>366</v>
      </c>
      <c r="D55" s="13" t="s">
        <v>304</v>
      </c>
      <c r="E55" s="13" t="str">
        <f t="shared" si="2"/>
        <v>s4q2_wash_hands_cooking</v>
      </c>
      <c r="F55" s="13" t="s">
        <v>416</v>
      </c>
      <c r="G55" s="13" t="str">
        <f t="shared" si="3"/>
        <v>S4q2_Do you always wash your hands before cooking?</v>
      </c>
      <c r="I55" s="13" t="s">
        <v>361</v>
      </c>
      <c r="J55" s="14" t="str">
        <f>CONCATENATE("selected(${",E47,"},'female')")</f>
        <v>selected(${s3q3_respondent_gender},'female')</v>
      </c>
      <c r="K55" s="13" t="s">
        <v>162</v>
      </c>
    </row>
    <row r="56" spans="1:11" s="14" customFormat="1" x14ac:dyDescent="0.25">
      <c r="A56" s="13" t="s">
        <v>414</v>
      </c>
      <c r="B56" s="13" t="s">
        <v>435</v>
      </c>
      <c r="C56" s="13" t="s">
        <v>367</v>
      </c>
      <c r="D56" s="13" t="s">
        <v>305</v>
      </c>
      <c r="E56" s="13" t="str">
        <f t="shared" si="2"/>
        <v>s4q3_wash_hands_handling_animals</v>
      </c>
      <c r="F56" s="13" t="s">
        <v>417</v>
      </c>
      <c r="G56" s="13" t="str">
        <f t="shared" si="3"/>
        <v>S4q3_Do you always wash your hands after handling animals?</v>
      </c>
      <c r="I56" s="13" t="s">
        <v>361</v>
      </c>
      <c r="K56" s="13" t="s">
        <v>162</v>
      </c>
    </row>
    <row r="57" spans="1:11" s="14" customFormat="1" x14ac:dyDescent="0.25">
      <c r="A57" s="13" t="s">
        <v>414</v>
      </c>
      <c r="B57" s="13" t="s">
        <v>435</v>
      </c>
      <c r="C57" s="13" t="s">
        <v>369</v>
      </c>
      <c r="D57" s="13" t="s">
        <v>306</v>
      </c>
      <c r="E57" s="13" t="str">
        <f t="shared" si="2"/>
        <v>s4q4_wash_hands_visiting_latrine</v>
      </c>
      <c r="F57" s="13" t="s">
        <v>418</v>
      </c>
      <c r="G57" s="13" t="str">
        <f t="shared" si="3"/>
        <v>S4q4_Do you always wash your hands after visiting the latrine/toilet?</v>
      </c>
      <c r="I57" s="13" t="s">
        <v>361</v>
      </c>
      <c r="K57" s="13" t="s">
        <v>162</v>
      </c>
    </row>
    <row r="58" spans="1:11" s="14" customFormat="1" x14ac:dyDescent="0.25">
      <c r="A58" s="13" t="s">
        <v>421</v>
      </c>
      <c r="B58" s="13" t="s">
        <v>435</v>
      </c>
      <c r="C58" s="13" t="s">
        <v>371</v>
      </c>
      <c r="D58" s="13" t="s">
        <v>420</v>
      </c>
      <c r="E58" s="13" t="str">
        <f t="shared" si="2"/>
        <v>s4q5_use_wash_hands_home</v>
      </c>
      <c r="F58" s="13" t="s">
        <v>166</v>
      </c>
      <c r="G58" s="13" t="str">
        <f t="shared" si="3"/>
        <v>S4q5_What do you use to wash your hands at home?</v>
      </c>
      <c r="I58" s="14" t="s">
        <v>361</v>
      </c>
      <c r="J58" s="14" t="str">
        <f>CONCATENATE("selected(${",E54,"},'yes') or selected(${",E55,"},'yes') or selected(${",E56,"},'yes') or selected(${",E57,"},'yes')")</f>
        <v>selected(${s4q1_wash_hands_before_eating},'yes') or selected(${s4q2_wash_hands_cooking},'yes') or selected(${s4q3_wash_hands_handling_animals},'yes') or selected(${s4q4_wash_hands_visiting_latrine},'yes')</v>
      </c>
      <c r="K58" s="14" t="s">
        <v>162</v>
      </c>
    </row>
    <row r="59" spans="1:11" s="14" customFormat="1" x14ac:dyDescent="0.25">
      <c r="A59" s="13" t="s">
        <v>414</v>
      </c>
      <c r="B59" s="13" t="s">
        <v>435</v>
      </c>
      <c r="C59" s="13" t="s">
        <v>383</v>
      </c>
      <c r="D59" s="13" t="s">
        <v>322</v>
      </c>
      <c r="E59" s="13" t="str">
        <f t="shared" si="2"/>
        <v>s4q6_training_information_on_hygiene_and_sanitation</v>
      </c>
      <c r="F59" s="15" t="s">
        <v>434</v>
      </c>
      <c r="G59" s="13" t="str">
        <f t="shared" si="3"/>
        <v>S4q6_Have you received any training(s) or information on hygiene and sanitation?</v>
      </c>
      <c r="I59" s="14" t="s">
        <v>361</v>
      </c>
      <c r="K59" s="13" t="s">
        <v>162</v>
      </c>
    </row>
    <row r="60" spans="1:11" s="14" customFormat="1" x14ac:dyDescent="0.25">
      <c r="A60" s="13" t="s">
        <v>25</v>
      </c>
      <c r="B60" s="13"/>
      <c r="C60" s="13"/>
      <c r="E60" s="13"/>
      <c r="G60" s="13"/>
    </row>
    <row r="61" spans="1:11" x14ac:dyDescent="0.25">
      <c r="A61" s="2"/>
      <c r="B61" s="2"/>
      <c r="C61" s="2"/>
      <c r="E61" s="2"/>
      <c r="G61" s="2"/>
    </row>
    <row r="62" spans="1:11" s="18" customFormat="1" x14ac:dyDescent="0.25">
      <c r="A62" s="16" t="s">
        <v>8</v>
      </c>
      <c r="B62" s="16" t="s">
        <v>439</v>
      </c>
      <c r="C62" s="16" t="s">
        <v>373</v>
      </c>
      <c r="D62" s="16" t="s">
        <v>324</v>
      </c>
      <c r="E62" s="16" t="str">
        <f t="shared" si="2"/>
        <v>s5q0_contact_animal_and_animal_products</v>
      </c>
      <c r="F62" s="17" t="s">
        <v>184</v>
      </c>
      <c r="G62" s="16" t="str">
        <f t="shared" si="3"/>
        <v xml:space="preserve">S5q0_Contact with Animal and Animal Products </v>
      </c>
      <c r="J62" s="18" t="str">
        <f>CONCATENATE("selected(${",E14,"},'yes')")</f>
        <v>selected(${s1q5_consent},'yes')</v>
      </c>
    </row>
    <row r="63" spans="1:11" s="18" customFormat="1" x14ac:dyDescent="0.25">
      <c r="A63" s="16" t="s">
        <v>437</v>
      </c>
      <c r="B63" s="16" t="s">
        <v>439</v>
      </c>
      <c r="C63" s="16" t="s">
        <v>365</v>
      </c>
      <c r="D63" s="16" t="s">
        <v>326</v>
      </c>
      <c r="E63" s="16" t="str">
        <f t="shared" si="2"/>
        <v>s5q1_which_of_these_activities_do_you_perform_with_livestock</v>
      </c>
      <c r="F63" s="17" t="s">
        <v>202</v>
      </c>
      <c r="G63" s="16" t="str">
        <f t="shared" si="3"/>
        <v xml:space="preserve">S5q1_Which of these activities do you perform with the livestock in this household? </v>
      </c>
      <c r="K63" s="18" t="s">
        <v>162</v>
      </c>
    </row>
    <row r="64" spans="1:11" s="18" customFormat="1" x14ac:dyDescent="0.25">
      <c r="A64" s="16" t="s">
        <v>25</v>
      </c>
      <c r="B64" s="16"/>
      <c r="C64" s="16"/>
      <c r="E64" s="16"/>
      <c r="G64" s="16"/>
    </row>
    <row r="65" spans="1:13" x14ac:dyDescent="0.25">
      <c r="A65" s="2"/>
      <c r="B65" s="2"/>
      <c r="C65" s="2"/>
      <c r="E65" s="2"/>
      <c r="G65" s="2"/>
    </row>
    <row r="66" spans="1:13" x14ac:dyDescent="0.25">
      <c r="A66" s="2" t="s">
        <v>8</v>
      </c>
      <c r="B66" s="2" t="s">
        <v>1052</v>
      </c>
      <c r="C66" s="2" t="s">
        <v>373</v>
      </c>
      <c r="D66" s="2" t="s">
        <v>328</v>
      </c>
      <c r="E66" s="2" t="str">
        <f t="shared" si="2"/>
        <v>s6q0_health_attributes_antimicrobial_use</v>
      </c>
      <c r="F66" s="5" t="s">
        <v>223</v>
      </c>
      <c r="G66" s="2" t="str">
        <f t="shared" si="3"/>
        <v>S6q0_Health Attributes and Antimicrobial Use</v>
      </c>
      <c r="J66" t="str">
        <f>CONCATENATE("selected(${",E14,"},'yes')")</f>
        <v>selected(${s1q5_consent},'yes')</v>
      </c>
    </row>
    <row r="67" spans="1:13" x14ac:dyDescent="0.25">
      <c r="A67" s="2" t="s">
        <v>414</v>
      </c>
      <c r="B67" s="2" t="s">
        <v>1052</v>
      </c>
      <c r="C67" s="2" t="s">
        <v>365</v>
      </c>
      <c r="D67" s="2" t="s">
        <v>329</v>
      </c>
      <c r="E67" s="2" t="str">
        <f t="shared" si="2"/>
        <v>s6q1_used_antibiotic_last_three_months</v>
      </c>
      <c r="F67" s="5" t="s">
        <v>240</v>
      </c>
      <c r="G67" s="2" t="str">
        <f t="shared" si="3"/>
        <v>S6q1_Have you used an antibiotic in the last three months?</v>
      </c>
      <c r="I67" t="s">
        <v>361</v>
      </c>
      <c r="K67" t="s">
        <v>162</v>
      </c>
    </row>
    <row r="68" spans="1:13" x14ac:dyDescent="0.25">
      <c r="A68" s="2"/>
      <c r="B68" s="2"/>
      <c r="C68" s="2"/>
      <c r="D68" s="2"/>
      <c r="E68" s="2"/>
      <c r="F68" s="5"/>
      <c r="G68" s="2"/>
    </row>
    <row r="69" spans="1:13" s="21" customFormat="1" x14ac:dyDescent="0.25">
      <c r="A69" s="19" t="s">
        <v>8</v>
      </c>
      <c r="B69" s="19" t="s">
        <v>1052</v>
      </c>
      <c r="C69" s="19"/>
      <c r="D69" s="19" t="s">
        <v>1132</v>
      </c>
      <c r="E69" s="19" t="str">
        <f t="shared" si="2"/>
        <v>s6_antibiotic_use</v>
      </c>
      <c r="F69" s="20" t="s">
        <v>1133</v>
      </c>
      <c r="G69" s="19" t="str">
        <f t="shared" si="3"/>
        <v>S6_Antibiotic Use</v>
      </c>
      <c r="J69" s="21" t="str">
        <f>CONCATENATE("selected(${",E67,"},'yes')")</f>
        <v>selected(${s6q1_used_antibiotic_last_three_months},'yes')</v>
      </c>
    </row>
    <row r="70" spans="1:13" s="21" customFormat="1" x14ac:dyDescent="0.25">
      <c r="A70" s="19" t="s">
        <v>15</v>
      </c>
      <c r="B70" s="19" t="s">
        <v>1052</v>
      </c>
      <c r="C70" s="19" t="s">
        <v>366</v>
      </c>
      <c r="D70" s="19" t="s">
        <v>949</v>
      </c>
      <c r="E70" s="19" t="str">
        <f t="shared" si="2"/>
        <v xml:space="preserve">s6q2_brand_name_of_antibiotic_used </v>
      </c>
      <c r="F70" s="20" t="s">
        <v>440</v>
      </c>
      <c r="G70" s="19" t="str">
        <f t="shared" si="3"/>
        <v>S6q2_Select the brand-names of antibiotic(s) used</v>
      </c>
      <c r="I70" s="21" t="s">
        <v>1185</v>
      </c>
      <c r="K70" s="21" t="s">
        <v>162</v>
      </c>
      <c r="L70" s="21" t="s">
        <v>1189</v>
      </c>
    </row>
    <row r="71" spans="1:13" s="21" customFormat="1" x14ac:dyDescent="0.25">
      <c r="A71" s="19" t="s">
        <v>951</v>
      </c>
      <c r="B71" s="19" t="s">
        <v>1052</v>
      </c>
      <c r="C71" s="19" t="s">
        <v>367</v>
      </c>
      <c r="D71" s="19" t="s">
        <v>330</v>
      </c>
      <c r="E71" s="19" t="str">
        <f t="shared" si="2"/>
        <v>s6q3_oral_or_injection</v>
      </c>
      <c r="F71" s="20" t="s">
        <v>224</v>
      </c>
      <c r="G71" s="19" t="str">
        <f t="shared" si="3"/>
        <v>S6q3_Was it oral or injection?</v>
      </c>
      <c r="I71" s="21" t="s">
        <v>361</v>
      </c>
      <c r="K71" s="21" t="s">
        <v>162</v>
      </c>
    </row>
    <row r="72" spans="1:13" s="21" customFormat="1" x14ac:dyDescent="0.25">
      <c r="A72" s="19" t="s">
        <v>15</v>
      </c>
      <c r="B72" s="19" t="s">
        <v>1052</v>
      </c>
      <c r="C72" s="19" t="s">
        <v>369</v>
      </c>
      <c r="D72" s="19" t="s">
        <v>331</v>
      </c>
      <c r="E72" s="19" t="str">
        <f t="shared" si="2"/>
        <v>s6q4_how_often_was_it_taken</v>
      </c>
      <c r="F72" s="20" t="s">
        <v>229</v>
      </c>
      <c r="G72" s="19" t="str">
        <f t="shared" si="3"/>
        <v>S6q4_How often was it taken?</v>
      </c>
      <c r="K72" s="21" t="s">
        <v>162</v>
      </c>
      <c r="L72" s="21" t="s">
        <v>230</v>
      </c>
    </row>
    <row r="73" spans="1:13" s="21" customFormat="1" x14ac:dyDescent="0.25">
      <c r="A73" s="19" t="s">
        <v>414</v>
      </c>
      <c r="B73" s="19" t="s">
        <v>1052</v>
      </c>
      <c r="C73" s="19" t="s">
        <v>371</v>
      </c>
      <c r="D73" s="19" t="s">
        <v>332</v>
      </c>
      <c r="E73" s="19" t="str">
        <f t="shared" si="2"/>
        <v>s6q5_doses_missed</v>
      </c>
      <c r="F73" s="20" t="s">
        <v>952</v>
      </c>
      <c r="G73" s="19" t="str">
        <f t="shared" si="3"/>
        <v>S6q5_Did you miss any dose?</v>
      </c>
      <c r="I73" s="21" t="s">
        <v>361</v>
      </c>
      <c r="K73" s="21" t="s">
        <v>162</v>
      </c>
    </row>
    <row r="74" spans="1:13" s="21" customFormat="1" x14ac:dyDescent="0.25">
      <c r="A74" s="19" t="s">
        <v>1045</v>
      </c>
      <c r="B74" s="19" t="s">
        <v>1052</v>
      </c>
      <c r="C74" s="19" t="s">
        <v>383</v>
      </c>
      <c r="D74" s="19" t="s">
        <v>333</v>
      </c>
      <c r="E74" s="19" t="str">
        <f t="shared" si="2"/>
        <v>s6q6_presenting_symptoms_for_antibiotic_use</v>
      </c>
      <c r="F74" s="20" t="s">
        <v>1033</v>
      </c>
      <c r="G74" s="19" t="str">
        <f t="shared" si="3"/>
        <v>S6q6_What symptoms did you have for you to use antibiotic(s)?</v>
      </c>
      <c r="I74" s="21" t="s">
        <v>1185</v>
      </c>
      <c r="K74" s="21" t="s">
        <v>162</v>
      </c>
    </row>
    <row r="75" spans="1:13" s="21" customFormat="1" x14ac:dyDescent="0.25">
      <c r="A75" s="19" t="s">
        <v>1034</v>
      </c>
      <c r="B75" s="19" t="s">
        <v>1052</v>
      </c>
      <c r="C75" s="19" t="s">
        <v>384</v>
      </c>
      <c r="D75" s="19" t="s">
        <v>334</v>
      </c>
      <c r="E75" s="19" t="str">
        <f t="shared" si="2"/>
        <v>s6q7_where_did_you_get_antibiotic_from</v>
      </c>
      <c r="F75" s="20" t="s">
        <v>231</v>
      </c>
      <c r="G75" s="19" t="str">
        <f t="shared" si="3"/>
        <v>S6q7_Where did you get the antibiotic from?</v>
      </c>
      <c r="K75" s="21" t="s">
        <v>162</v>
      </c>
    </row>
    <row r="76" spans="1:13" s="21" customFormat="1" x14ac:dyDescent="0.25">
      <c r="A76" s="19" t="s">
        <v>238</v>
      </c>
      <c r="B76" s="19" t="s">
        <v>1052</v>
      </c>
      <c r="C76" s="19" t="s">
        <v>385</v>
      </c>
      <c r="D76" s="19" t="s">
        <v>335</v>
      </c>
      <c r="E76" s="19" t="str">
        <f t="shared" si="2"/>
        <v>s6q8_when_was_last_dose_taken</v>
      </c>
      <c r="F76" s="20" t="s">
        <v>239</v>
      </c>
      <c r="G76" s="19" t="str">
        <f t="shared" si="3"/>
        <v>S6q8_When was the last dose of antibiotics taken?</v>
      </c>
      <c r="M76" s="21" t="s">
        <v>1035</v>
      </c>
    </row>
    <row r="77" spans="1:13" s="21" customFormat="1" x14ac:dyDescent="0.25">
      <c r="A77" s="19" t="s">
        <v>25</v>
      </c>
      <c r="B77" s="19"/>
      <c r="C77" s="19"/>
      <c r="D77" s="19"/>
      <c r="E77" s="19"/>
      <c r="F77" s="20"/>
      <c r="G77" s="19"/>
    </row>
    <row r="78" spans="1:13" x14ac:dyDescent="0.25">
      <c r="A78" s="2"/>
      <c r="B78" s="2"/>
      <c r="C78" s="2"/>
      <c r="D78" s="2"/>
      <c r="E78" s="2"/>
      <c r="F78" s="5"/>
      <c r="G78" s="2"/>
    </row>
    <row r="79" spans="1:13" x14ac:dyDescent="0.25">
      <c r="A79" s="2" t="s">
        <v>1039</v>
      </c>
      <c r="B79" s="2" t="s">
        <v>1052</v>
      </c>
      <c r="C79" s="2" t="s">
        <v>386</v>
      </c>
      <c r="D79" s="2" t="s">
        <v>1042</v>
      </c>
      <c r="E79" s="2" t="str">
        <f t="shared" ref="E79:E121" si="6">CONCATENATE(B79,C79,"_",D79)</f>
        <v>s6q9_visit_hospital_past_year</v>
      </c>
      <c r="F79" s="5" t="s">
        <v>1040</v>
      </c>
      <c r="G79" s="2" t="str">
        <f t="shared" ref="G79:G121" si="7">CONCATENATE(UPPER(B79),C79,"_",F79)</f>
        <v>S6q9_Have you visited the hospital in the past year?</v>
      </c>
      <c r="I79" t="s">
        <v>361</v>
      </c>
      <c r="K79" t="s">
        <v>162</v>
      </c>
    </row>
    <row r="80" spans="1:13" x14ac:dyDescent="0.25">
      <c r="A80" s="2" t="s">
        <v>414</v>
      </c>
      <c r="B80" s="2" t="s">
        <v>1052</v>
      </c>
      <c r="C80" s="2" t="s">
        <v>395</v>
      </c>
      <c r="D80" s="2" t="s">
        <v>241</v>
      </c>
      <c r="E80" s="2" t="str">
        <f t="shared" si="6"/>
        <v>s6q10_hospitalised</v>
      </c>
      <c r="F80" s="5" t="s">
        <v>1041</v>
      </c>
      <c r="G80" s="2" t="str">
        <f t="shared" si="7"/>
        <v>S6q10_Were you hospitalized?</v>
      </c>
      <c r="I80" t="s">
        <v>361</v>
      </c>
      <c r="J80" t="str">
        <f>CONCATENATE("${",E79,"}!='no'")</f>
        <v>${s6q9_visit_hospital_past_year}!='no'</v>
      </c>
      <c r="K80" t="s">
        <v>162</v>
      </c>
    </row>
    <row r="81" spans="1:13" x14ac:dyDescent="0.25">
      <c r="A81" s="2" t="s">
        <v>1045</v>
      </c>
      <c r="B81" s="2" t="s">
        <v>1052</v>
      </c>
      <c r="C81" s="2" t="s">
        <v>396</v>
      </c>
      <c r="D81" s="2" t="s">
        <v>243</v>
      </c>
      <c r="E81" s="2" t="str">
        <f t="shared" si="6"/>
        <v>s6q11_experienced</v>
      </c>
      <c r="F81" s="5" t="s">
        <v>244</v>
      </c>
      <c r="G81" s="2" t="str">
        <f t="shared" si="7"/>
        <v xml:space="preserve">S6q11_In the last 7 days, have you experienced any of the following? </v>
      </c>
      <c r="I81" t="s">
        <v>1185</v>
      </c>
      <c r="K81" t="s">
        <v>162</v>
      </c>
      <c r="L81" t="s">
        <v>249</v>
      </c>
    </row>
    <row r="82" spans="1:13" x14ac:dyDescent="0.25">
      <c r="A82" s="2" t="s">
        <v>1049</v>
      </c>
      <c r="B82" s="2" t="s">
        <v>1052</v>
      </c>
      <c r="C82" s="2" t="s">
        <v>397</v>
      </c>
      <c r="D82" s="2" t="s">
        <v>1048</v>
      </c>
      <c r="E82" s="2" t="str">
        <f t="shared" si="6"/>
        <v>s6q12_stool_appearance</v>
      </c>
      <c r="F82" s="5" t="s">
        <v>1047</v>
      </c>
      <c r="G82" s="2" t="str">
        <f t="shared" si="7"/>
        <v>S6q12_What was the stool's appearance?</v>
      </c>
      <c r="I82" t="s">
        <v>361</v>
      </c>
      <c r="J82" t="str">
        <f>CONCATENATE("selected(${",E81,"},'diarrhoea')")</f>
        <v>selected(${s6q11_experienced},'diarrhoea')</v>
      </c>
      <c r="K82" t="s">
        <v>162</v>
      </c>
    </row>
    <row r="83" spans="1:13" x14ac:dyDescent="0.25">
      <c r="A83" s="2" t="s">
        <v>238</v>
      </c>
      <c r="B83" s="2" t="s">
        <v>1052</v>
      </c>
      <c r="C83" s="2" t="s">
        <v>398</v>
      </c>
      <c r="D83" s="2" t="s">
        <v>337</v>
      </c>
      <c r="E83" s="2" t="str">
        <f t="shared" si="6"/>
        <v>s6q13_first_episode_of_diarrhoea</v>
      </c>
      <c r="F83" s="5" t="s">
        <v>260</v>
      </c>
      <c r="G83" s="2" t="str">
        <f t="shared" si="7"/>
        <v>S6q13_When was the first episode of diarrhoea?</v>
      </c>
      <c r="J83" t="str">
        <f>CONCATENATE("selected(${",E81,"},'diarrhoea')")</f>
        <v>selected(${s6q11_experienced},'diarrhoea')</v>
      </c>
      <c r="K83" t="s">
        <v>162</v>
      </c>
      <c r="L83" t="s">
        <v>262</v>
      </c>
      <c r="M83" t="s">
        <v>1035</v>
      </c>
    </row>
    <row r="84" spans="1:13" x14ac:dyDescent="0.25">
      <c r="A84" s="2" t="s">
        <v>238</v>
      </c>
      <c r="B84" s="2" t="s">
        <v>1052</v>
      </c>
      <c r="C84" s="2" t="s">
        <v>399</v>
      </c>
      <c r="D84" s="2" t="s">
        <v>338</v>
      </c>
      <c r="E84" s="2" t="str">
        <f t="shared" si="6"/>
        <v>s6q14_last_episode_of_diarrhoea</v>
      </c>
      <c r="F84" s="5" t="s">
        <v>261</v>
      </c>
      <c r="G84" s="2" t="str">
        <f t="shared" si="7"/>
        <v>S6q14_When was the last episode of diarrhoea?</v>
      </c>
      <c r="J84" t="str">
        <f>CONCATENATE("selected(${",E81,"},'diarrhoea')")</f>
        <v>selected(${s6q11_experienced},'diarrhoea')</v>
      </c>
      <c r="K84" t="s">
        <v>162</v>
      </c>
      <c r="L84" t="s">
        <v>262</v>
      </c>
    </row>
    <row r="85" spans="1:13" x14ac:dyDescent="0.25">
      <c r="A85" s="2" t="s">
        <v>25</v>
      </c>
      <c r="B85" s="2"/>
      <c r="C85" s="2"/>
      <c r="D85" s="2"/>
      <c r="E85" s="2"/>
      <c r="F85" s="5"/>
      <c r="G85" s="2"/>
    </row>
    <row r="86" spans="1:13" x14ac:dyDescent="0.25">
      <c r="A86" s="2" t="s">
        <v>354</v>
      </c>
      <c r="B86" s="2"/>
      <c r="C86" s="2"/>
      <c r="E86" s="2"/>
      <c r="G86" s="2"/>
    </row>
    <row r="87" spans="1:13" x14ac:dyDescent="0.25">
      <c r="A87" s="2" t="s">
        <v>25</v>
      </c>
      <c r="B87" s="2"/>
      <c r="C87" s="2"/>
      <c r="E87" s="2"/>
      <c r="G87" s="2"/>
    </row>
    <row r="88" spans="1:13" x14ac:dyDescent="0.25">
      <c r="A88" s="1"/>
      <c r="B88" s="2"/>
      <c r="C88" s="2"/>
      <c r="E88" s="2"/>
      <c r="G88" s="2"/>
    </row>
    <row r="89" spans="1:13" s="24" customFormat="1" x14ac:dyDescent="0.25">
      <c r="A89" s="22" t="s">
        <v>8</v>
      </c>
      <c r="B89" s="22" t="s">
        <v>1093</v>
      </c>
      <c r="C89" s="22" t="s">
        <v>373</v>
      </c>
      <c r="D89" s="22" t="s">
        <v>1051</v>
      </c>
      <c r="E89" s="22" t="str">
        <f t="shared" si="6"/>
        <v>s7q0_antibiotic_use_livestock</v>
      </c>
      <c r="F89" s="23" t="s">
        <v>1050</v>
      </c>
      <c r="G89" s="22" t="str">
        <f t="shared" si="7"/>
        <v xml:space="preserve">S7q0_Antibiotics use in Livestock </v>
      </c>
      <c r="J89" s="24" t="str">
        <f>CONCATENATE("selected(${",E14,"},'yes')")</f>
        <v>selected(${s1q5_consent},'yes')</v>
      </c>
    </row>
    <row r="90" spans="1:13" s="24" customFormat="1" x14ac:dyDescent="0.25">
      <c r="A90" s="22" t="s">
        <v>414</v>
      </c>
      <c r="B90" s="22" t="s">
        <v>1093</v>
      </c>
      <c r="C90" s="22" t="s">
        <v>365</v>
      </c>
      <c r="D90" s="22" t="s">
        <v>339</v>
      </c>
      <c r="E90" s="22" t="str">
        <f t="shared" si="6"/>
        <v>s7q1_used_antibiotics_on_cattle_past_three_months</v>
      </c>
      <c r="F90" s="23" t="s">
        <v>1053</v>
      </c>
      <c r="G90" s="22" t="str">
        <f t="shared" si="7"/>
        <v>S7q1_Have you used antibiotic(s) on your cattle in the past three months?</v>
      </c>
      <c r="I90" s="24" t="s">
        <v>361</v>
      </c>
      <c r="K90" s="24" t="s">
        <v>162</v>
      </c>
    </row>
    <row r="91" spans="1:13" s="24" customFormat="1" x14ac:dyDescent="0.25">
      <c r="A91" s="22" t="s">
        <v>950</v>
      </c>
      <c r="B91" s="22" t="s">
        <v>1093</v>
      </c>
      <c r="C91" s="22" t="s">
        <v>366</v>
      </c>
      <c r="D91" s="22" t="s">
        <v>1055</v>
      </c>
      <c r="E91" s="22" t="str">
        <f t="shared" si="6"/>
        <v>s7q2_separate_antibiotic_brands_used_livestock</v>
      </c>
      <c r="F91" s="25" t="s">
        <v>1054</v>
      </c>
      <c r="G91" s="22" t="str">
        <f t="shared" si="7"/>
        <v xml:space="preserve">S7q2_Select the brand-names of antibiotics you have used on your livestock in the past three months? </v>
      </c>
      <c r="I91" s="24" t="s">
        <v>1185</v>
      </c>
      <c r="J91" s="24" t="str">
        <f>CONCATENATE("selected(${",E90,"},'yes')")</f>
        <v>selected(${s7q1_used_antibiotics_on_cattle_past_three_months},'yes')</v>
      </c>
      <c r="K91" s="24" t="s">
        <v>162</v>
      </c>
    </row>
    <row r="92" spans="1:13" s="24" customFormat="1" x14ac:dyDescent="0.25">
      <c r="A92" s="22" t="s">
        <v>1057</v>
      </c>
      <c r="B92" s="22" t="s">
        <v>1093</v>
      </c>
      <c r="C92" s="22" t="s">
        <v>367</v>
      </c>
      <c r="D92" s="22" t="s">
        <v>340</v>
      </c>
      <c r="E92" s="22" t="str">
        <f t="shared" si="6"/>
        <v>s7q3_who_administered_antibiotic</v>
      </c>
      <c r="F92" s="23" t="s">
        <v>1056</v>
      </c>
      <c r="G92" s="22" t="str">
        <f t="shared" si="7"/>
        <v xml:space="preserve">S7q3_Who administered the antibiotic(s)? </v>
      </c>
      <c r="I92" s="24" t="s">
        <v>361</v>
      </c>
      <c r="J92" s="24" t="str">
        <f>CONCATENATE("selected(${",E90,"},'yes')")</f>
        <v>selected(${s7q1_used_antibiotics_on_cattle_past_three_months},'yes')</v>
      </c>
      <c r="K92" s="24" t="s">
        <v>162</v>
      </c>
    </row>
    <row r="93" spans="1:13" s="24" customFormat="1" x14ac:dyDescent="0.25">
      <c r="A93" s="22" t="s">
        <v>1059</v>
      </c>
      <c r="B93" s="22" t="s">
        <v>1093</v>
      </c>
      <c r="C93" s="22" t="s">
        <v>369</v>
      </c>
      <c r="D93" s="22" t="s">
        <v>1058</v>
      </c>
      <c r="E93" s="22" t="str">
        <f t="shared" si="6"/>
        <v>s7q4_who_provides_animal_health_services</v>
      </c>
      <c r="F93" s="23" t="s">
        <v>275</v>
      </c>
      <c r="G93" s="22" t="str">
        <f t="shared" si="7"/>
        <v xml:space="preserve">S7q4_Who provides animal health services to you? </v>
      </c>
      <c r="I93" s="24" t="s">
        <v>361</v>
      </c>
      <c r="K93" s="24" t="s">
        <v>162</v>
      </c>
    </row>
    <row r="94" spans="1:13" s="24" customFormat="1" x14ac:dyDescent="0.25">
      <c r="A94" s="22" t="s">
        <v>1061</v>
      </c>
      <c r="B94" s="22" t="s">
        <v>1093</v>
      </c>
      <c r="C94" s="22" t="s">
        <v>371</v>
      </c>
      <c r="D94" s="22" t="s">
        <v>341</v>
      </c>
      <c r="E94" s="22" t="str">
        <f t="shared" si="6"/>
        <v>s7q5_obtain_antibiotics_for_livestock</v>
      </c>
      <c r="F94" s="23" t="s">
        <v>1060</v>
      </c>
      <c r="G94" s="22" t="str">
        <f t="shared" si="7"/>
        <v>S7q5_Where do you usually obtain antibiotics for your livestock from?</v>
      </c>
      <c r="K94" s="24" t="s">
        <v>162</v>
      </c>
    </row>
    <row r="95" spans="1:13" s="24" customFormat="1" x14ac:dyDescent="0.25">
      <c r="A95" s="22" t="s">
        <v>414</v>
      </c>
      <c r="B95" s="22" t="s">
        <v>1093</v>
      </c>
      <c r="C95" s="22" t="s">
        <v>383</v>
      </c>
      <c r="D95" s="22" t="s">
        <v>342</v>
      </c>
      <c r="E95" s="22" t="str">
        <f t="shared" si="6"/>
        <v>s7q6_direct_contact_with_wildlife</v>
      </c>
      <c r="F95" s="23" t="s">
        <v>282</v>
      </c>
      <c r="G95" s="22" t="str">
        <f t="shared" si="7"/>
        <v>S7q6_Do your cattle come into direct contact with wildlife?</v>
      </c>
      <c r="I95" s="24" t="s">
        <v>361</v>
      </c>
      <c r="K95" s="24" t="s">
        <v>162</v>
      </c>
    </row>
    <row r="96" spans="1:13" s="24" customFormat="1" x14ac:dyDescent="0.25">
      <c r="A96" s="22" t="s">
        <v>1063</v>
      </c>
      <c r="B96" s="22" t="s">
        <v>1093</v>
      </c>
      <c r="C96" s="22" t="s">
        <v>384</v>
      </c>
      <c r="D96" s="22" t="s">
        <v>343</v>
      </c>
      <c r="E96" s="22" t="str">
        <f t="shared" si="6"/>
        <v>s7q7_common_wildlife_species</v>
      </c>
      <c r="F96" s="23" t="s">
        <v>1062</v>
      </c>
      <c r="G96" s="22" t="str">
        <f t="shared" si="7"/>
        <v>S7q7_What species of wildlife do your livestock commonly intaract with?</v>
      </c>
      <c r="I96" s="24" t="s">
        <v>1185</v>
      </c>
      <c r="J96" s="24" t="str">
        <f>CONCATENATE("selected(${",E95,"},'yes')")</f>
        <v>selected(${s7q6_direct_contact_with_wildlife},'yes')</v>
      </c>
      <c r="K96" s="24" t="s">
        <v>162</v>
      </c>
    </row>
    <row r="97" spans="1:14" s="24" customFormat="1" x14ac:dyDescent="0.25">
      <c r="A97" s="22" t="s">
        <v>1089</v>
      </c>
      <c r="B97" s="22" t="s">
        <v>1093</v>
      </c>
      <c r="C97" s="22" t="s">
        <v>385</v>
      </c>
      <c r="D97" s="22" t="s">
        <v>344</v>
      </c>
      <c r="E97" s="22" t="str">
        <f t="shared" si="6"/>
        <v>s7q8_where_do_they_come_into_contact</v>
      </c>
      <c r="F97" s="23" t="s">
        <v>283</v>
      </c>
      <c r="G97" s="22" t="str">
        <f t="shared" si="7"/>
        <v>S7q8_Where do they come into contact?</v>
      </c>
      <c r="J97" s="24" t="str">
        <f>CONCATENATE("selected(${",E95,"},'yes')")</f>
        <v>selected(${s7q6_direct_contact_with_wildlife},'yes')</v>
      </c>
      <c r="K97" s="24" t="s">
        <v>162</v>
      </c>
    </row>
    <row r="98" spans="1:14" s="24" customFormat="1" x14ac:dyDescent="0.25">
      <c r="A98" s="22" t="s">
        <v>25</v>
      </c>
      <c r="B98" s="22"/>
      <c r="C98" s="22"/>
      <c r="E98" s="22"/>
      <c r="G98" s="22"/>
    </row>
    <row r="99" spans="1:14" x14ac:dyDescent="0.25">
      <c r="E99" s="2"/>
      <c r="G99" s="2"/>
    </row>
    <row r="100" spans="1:14" x14ac:dyDescent="0.25">
      <c r="A100" s="2" t="s">
        <v>8</v>
      </c>
      <c r="B100" s="2" t="s">
        <v>1120</v>
      </c>
      <c r="C100" s="2" t="s">
        <v>373</v>
      </c>
      <c r="D100" s="2" t="s">
        <v>345</v>
      </c>
      <c r="E100" s="2" t="str">
        <f t="shared" si="6"/>
        <v>s8q0_each_sampled_cattle</v>
      </c>
      <c r="F100" s="5" t="s">
        <v>286</v>
      </c>
      <c r="G100" s="2" t="str">
        <f t="shared" si="7"/>
        <v xml:space="preserve">S8q0_For each sampled cattle </v>
      </c>
      <c r="J100" t="str">
        <f>CONCATENATE("selected(${",E14,"},'yes')")</f>
        <v>selected(${s1q5_consent},'yes')</v>
      </c>
    </row>
    <row r="101" spans="1:14" x14ac:dyDescent="0.25">
      <c r="A101" s="2" t="s">
        <v>26</v>
      </c>
      <c r="B101" s="2" t="s">
        <v>1120</v>
      </c>
      <c r="C101" s="2"/>
      <c r="D101" s="2" t="s">
        <v>362</v>
      </c>
      <c r="E101" s="2" t="str">
        <f t="shared" si="6"/>
        <v>s8_animals_sampled</v>
      </c>
      <c r="F101" s="5" t="s">
        <v>1092</v>
      </c>
      <c r="G101" s="2" t="str">
        <f t="shared" si="7"/>
        <v>S8_Number of animals sampled in this household</v>
      </c>
      <c r="K101" t="s">
        <v>162</v>
      </c>
    </row>
    <row r="102" spans="1:14" x14ac:dyDescent="0.25">
      <c r="A102" s="2"/>
      <c r="B102" s="2"/>
      <c r="C102" s="2"/>
      <c r="D102" s="2"/>
      <c r="E102" s="2"/>
      <c r="F102" s="5"/>
      <c r="G102" s="2"/>
    </row>
    <row r="103" spans="1:14" s="27" customFormat="1" x14ac:dyDescent="0.25">
      <c r="A103" s="26" t="s">
        <v>353</v>
      </c>
      <c r="B103" s="26" t="s">
        <v>1120</v>
      </c>
      <c r="C103" s="26"/>
      <c r="D103" s="27" t="s">
        <v>345</v>
      </c>
      <c r="E103" s="26" t="str">
        <f t="shared" si="6"/>
        <v>s8_each_sampled_cattle</v>
      </c>
      <c r="F103" s="27" t="s">
        <v>286</v>
      </c>
      <c r="G103" s="26" t="str">
        <f t="shared" si="7"/>
        <v xml:space="preserve">S8_For each sampled cattle </v>
      </c>
      <c r="N103" s="27" t="str">
        <f>CONCATENATE("${",E101,"}")</f>
        <v>${s8_animals_sampled}</v>
      </c>
    </row>
    <row r="104" spans="1:14" s="27" customFormat="1" x14ac:dyDescent="0.25">
      <c r="A104" s="26" t="s">
        <v>1095</v>
      </c>
      <c r="B104" s="26" t="s">
        <v>1120</v>
      </c>
      <c r="C104" s="26" t="s">
        <v>365</v>
      </c>
      <c r="D104" s="26" t="s">
        <v>1097</v>
      </c>
      <c r="E104" s="26" t="str">
        <f t="shared" si="6"/>
        <v>s8q1_sex_of_animal_sampled</v>
      </c>
      <c r="F104" s="28" t="s">
        <v>1094</v>
      </c>
      <c r="G104" s="26" t="str">
        <f t="shared" si="7"/>
        <v>S8q1_Sex of the animal sampled</v>
      </c>
      <c r="I104" s="27" t="s">
        <v>361</v>
      </c>
      <c r="K104" s="27" t="s">
        <v>162</v>
      </c>
    </row>
    <row r="105" spans="1:14" s="27" customFormat="1" x14ac:dyDescent="0.25">
      <c r="A105" s="26" t="s">
        <v>1134</v>
      </c>
      <c r="B105" s="26" t="s">
        <v>1120</v>
      </c>
      <c r="C105" s="26" t="s">
        <v>366</v>
      </c>
      <c r="D105" s="26" t="s">
        <v>1100</v>
      </c>
      <c r="E105" s="26" t="str">
        <f t="shared" si="6"/>
        <v>s8q2_current_health_status_of_animal_sampled</v>
      </c>
      <c r="F105" s="28" t="s">
        <v>287</v>
      </c>
      <c r="G105" s="26" t="str">
        <f t="shared" si="7"/>
        <v>S8q2_How would you describe the current health status of the animal?</v>
      </c>
      <c r="I105" s="27" t="s">
        <v>361</v>
      </c>
      <c r="K105" s="27" t="s">
        <v>162</v>
      </c>
    </row>
    <row r="106" spans="1:14" s="27" customFormat="1" x14ac:dyDescent="0.25">
      <c r="A106" s="26" t="s">
        <v>414</v>
      </c>
      <c r="B106" s="26" t="s">
        <v>1120</v>
      </c>
      <c r="C106" s="26" t="s">
        <v>367</v>
      </c>
      <c r="D106" s="26" t="s">
        <v>1102</v>
      </c>
      <c r="E106" s="26" t="str">
        <f t="shared" si="6"/>
        <v>s8q3_sampled_animal_currently_undergoing_treatment</v>
      </c>
      <c r="F106" s="28" t="s">
        <v>1101</v>
      </c>
      <c r="G106" s="26" t="str">
        <f t="shared" si="7"/>
        <v>S8q3_Is the sampled animal currently undergoing any treatment?</v>
      </c>
      <c r="I106" s="27" t="s">
        <v>361</v>
      </c>
      <c r="K106" s="27" t="s">
        <v>162</v>
      </c>
    </row>
    <row r="107" spans="1:14" s="27" customFormat="1" x14ac:dyDescent="0.25">
      <c r="A107" s="26" t="s">
        <v>15</v>
      </c>
      <c r="B107" s="26" t="s">
        <v>1120</v>
      </c>
      <c r="C107" s="26" t="s">
        <v>369</v>
      </c>
      <c r="D107" s="26" t="s">
        <v>346</v>
      </c>
      <c r="E107" s="26" t="str">
        <f t="shared" si="6"/>
        <v>s8q4_reason_for_treatment</v>
      </c>
      <c r="F107" s="28" t="s">
        <v>292</v>
      </c>
      <c r="G107" s="26" t="str">
        <f t="shared" si="7"/>
        <v>S8q4_What is the reason for the treatment?</v>
      </c>
      <c r="J107" s="27" t="str">
        <f>CONCATENATE("selected(${",E106,"},'yes')")</f>
        <v>selected(${s8q3_sampled_animal_currently_undergoing_treatment},'yes')</v>
      </c>
      <c r="K107" s="27" t="s">
        <v>162</v>
      </c>
      <c r="L107" s="27" t="s">
        <v>293</v>
      </c>
    </row>
    <row r="108" spans="1:14" s="27" customFormat="1" x14ac:dyDescent="0.25">
      <c r="A108" s="26" t="s">
        <v>1103</v>
      </c>
      <c r="B108" s="26" t="s">
        <v>1120</v>
      </c>
      <c r="C108" s="26" t="s">
        <v>371</v>
      </c>
      <c r="D108" s="26" t="s">
        <v>347</v>
      </c>
      <c r="E108" s="26" t="str">
        <f t="shared" si="6"/>
        <v>s8q5_what_is_the_treatment</v>
      </c>
      <c r="F108" s="28" t="s">
        <v>294</v>
      </c>
      <c r="G108" s="26" t="str">
        <f t="shared" si="7"/>
        <v>S8q5_What is the treatment?</v>
      </c>
      <c r="J108" s="27" t="str">
        <f>CONCATENATE("selected(${",E106,"},'yes')")</f>
        <v>selected(${s8q3_sampled_animal_currently_undergoing_treatment},'yes')</v>
      </c>
      <c r="K108" s="27" t="s">
        <v>162</v>
      </c>
      <c r="L108" s="27" t="s">
        <v>295</v>
      </c>
    </row>
    <row r="109" spans="1:14" s="27" customFormat="1" x14ac:dyDescent="0.25">
      <c r="A109" s="26" t="s">
        <v>950</v>
      </c>
      <c r="B109" s="26" t="s">
        <v>1120</v>
      </c>
      <c r="C109" s="26" t="s">
        <v>383</v>
      </c>
      <c r="D109" s="26" t="s">
        <v>1116</v>
      </c>
      <c r="E109" s="26" t="str">
        <f t="shared" si="6"/>
        <v>s8q6_antibiotics_used_on_sampled_animal</v>
      </c>
      <c r="F109" s="28" t="s">
        <v>1117</v>
      </c>
      <c r="G109" s="26" t="str">
        <f t="shared" si="7"/>
        <v>S8q6_Select the brand-name of the antibiotic used on the sampled animal</v>
      </c>
      <c r="J109" s="27" t="str">
        <f>CONCATENATE("selected(${",E108,"},'antibiotics')")</f>
        <v>selected(${s8q5_what_is_the_treatment},'antibiotics')</v>
      </c>
      <c r="K109" s="27" t="s">
        <v>162</v>
      </c>
    </row>
    <row r="110" spans="1:14" s="26" customFormat="1" x14ac:dyDescent="0.25">
      <c r="A110" s="26" t="s">
        <v>18</v>
      </c>
      <c r="B110" s="26" t="s">
        <v>1120</v>
      </c>
      <c r="C110" s="26" t="s">
        <v>384</v>
      </c>
      <c r="D110" s="26" t="s">
        <v>1119</v>
      </c>
      <c r="E110" s="26" t="str">
        <f t="shared" si="6"/>
        <v>s8q7_barcode_cattle_sampled</v>
      </c>
      <c r="F110" s="26" t="s">
        <v>1118</v>
      </c>
      <c r="G110" s="26" t="str">
        <f t="shared" si="7"/>
        <v>S8q7_Label and scan barcode for animal sample</v>
      </c>
      <c r="K110" s="26" t="s">
        <v>162</v>
      </c>
    </row>
    <row r="111" spans="1:14" s="27" customFormat="1" x14ac:dyDescent="0.25">
      <c r="A111" s="26" t="s">
        <v>354</v>
      </c>
      <c r="E111" s="26"/>
      <c r="G111" s="26"/>
    </row>
    <row r="112" spans="1:14" x14ac:dyDescent="0.25">
      <c r="A112" s="2" t="s">
        <v>25</v>
      </c>
      <c r="B112" s="2"/>
      <c r="C112" s="2"/>
      <c r="E112" s="2"/>
      <c r="G112" s="2"/>
    </row>
    <row r="113" spans="1:11" x14ac:dyDescent="0.25">
      <c r="A113" s="2"/>
      <c r="B113" s="2"/>
      <c r="C113" s="2"/>
      <c r="E113" s="2"/>
      <c r="G113" s="2"/>
    </row>
    <row r="114" spans="1:11" x14ac:dyDescent="0.25">
      <c r="A114" s="2" t="s">
        <v>18</v>
      </c>
      <c r="B114" s="2" t="s">
        <v>1174</v>
      </c>
      <c r="C114" s="2" t="s">
        <v>365</v>
      </c>
      <c r="D114" t="s">
        <v>1123</v>
      </c>
      <c r="E114" s="2" t="str">
        <f t="shared" si="6"/>
        <v>s9q1_barcode_manure_sample</v>
      </c>
      <c r="F114" t="s">
        <v>1121</v>
      </c>
      <c r="G114" s="2" t="str">
        <f t="shared" si="7"/>
        <v>S9q1_Scan manure sample barcode</v>
      </c>
      <c r="J114" t="str">
        <f>CONCATENATE("selected(${",E14,"},'yes')")</f>
        <v>selected(${s1q5_consent},'yes')</v>
      </c>
      <c r="K114" t="s">
        <v>162</v>
      </c>
    </row>
    <row r="115" spans="1:11" x14ac:dyDescent="0.25">
      <c r="A115" s="2" t="s">
        <v>18</v>
      </c>
      <c r="B115" s="2" t="s">
        <v>1174</v>
      </c>
      <c r="C115" s="2" t="s">
        <v>366</v>
      </c>
      <c r="D115" t="s">
        <v>1124</v>
      </c>
      <c r="E115" s="2" t="str">
        <f t="shared" si="6"/>
        <v>s9q2_barcode_water_sample</v>
      </c>
      <c r="F115" t="s">
        <v>1122</v>
      </c>
      <c r="G115" s="2" t="str">
        <f t="shared" si="7"/>
        <v>S9q2_Scan water sample barcode</v>
      </c>
      <c r="J115" t="str">
        <f>CONCATENATE("selected(${",E14,"},'yes')")</f>
        <v>selected(${s1q5_consent},'yes')</v>
      </c>
      <c r="K115" t="s">
        <v>162</v>
      </c>
    </row>
    <row r="116" spans="1:11" x14ac:dyDescent="0.25">
      <c r="A116" s="2" t="s">
        <v>414</v>
      </c>
      <c r="B116" s="2" t="s">
        <v>1174</v>
      </c>
      <c r="C116" s="2" t="s">
        <v>367</v>
      </c>
      <c r="D116" s="2" t="s">
        <v>348</v>
      </c>
      <c r="E116" s="2" t="str">
        <f t="shared" si="6"/>
        <v>s9q3_appropriate_sample_collected</v>
      </c>
      <c r="F116" s="5" t="s">
        <v>1125</v>
      </c>
      <c r="G116" s="2" t="str">
        <f t="shared" si="7"/>
        <v>S9q3_All appropriate sample collected?</v>
      </c>
      <c r="I116" t="s">
        <v>361</v>
      </c>
      <c r="J116" t="str">
        <f>CONCATENATE("selected(${",E14,"},'yes')")</f>
        <v>selected(${s1q5_consent},'yes')</v>
      </c>
      <c r="K116" t="s">
        <v>162</v>
      </c>
    </row>
    <row r="117" spans="1:11" x14ac:dyDescent="0.25">
      <c r="A117" s="2" t="s">
        <v>15</v>
      </c>
      <c r="B117" s="2" t="s">
        <v>1174</v>
      </c>
      <c r="C117" s="2" t="s">
        <v>369</v>
      </c>
      <c r="D117" s="2" t="s">
        <v>1142</v>
      </c>
      <c r="E117" s="2" t="str">
        <f t="shared" si="6"/>
        <v>s9q4_no_appropriate_sample</v>
      </c>
      <c r="F117" s="5" t="s">
        <v>1143</v>
      </c>
      <c r="G117" s="2" t="str">
        <f t="shared" si="7"/>
        <v>S9q4_Why</v>
      </c>
      <c r="J117" t="str">
        <f>CONCATENATE("selected(${",E116,"},'no')")</f>
        <v>selected(${s9q3_appropriate_sample_collected},'no')</v>
      </c>
      <c r="K117" t="s">
        <v>162</v>
      </c>
    </row>
    <row r="118" spans="1:11" x14ac:dyDescent="0.25">
      <c r="A118" s="2"/>
      <c r="B118" s="2"/>
      <c r="C118" s="2"/>
      <c r="D118" s="2"/>
      <c r="E118" s="2"/>
      <c r="F118" s="5"/>
      <c r="G118" s="2"/>
    </row>
    <row r="119" spans="1:11" x14ac:dyDescent="0.25">
      <c r="A119" s="2" t="s">
        <v>15</v>
      </c>
      <c r="B119" s="2" t="s">
        <v>1177</v>
      </c>
      <c r="C119" s="2"/>
      <c r="D119" s="2" t="s">
        <v>1175</v>
      </c>
      <c r="E119" s="2" t="str">
        <f t="shared" si="6"/>
        <v>s10_household_comment</v>
      </c>
      <c r="F119" s="5" t="s">
        <v>1176</v>
      </c>
      <c r="G119" s="2" t="str">
        <f t="shared" si="7"/>
        <v>S10_Any comment on the household?</v>
      </c>
      <c r="J119" t="str">
        <f>CONCATENATE("selected(${",E14,"},'yes')")</f>
        <v>selected(${s1q5_consent},'yes')</v>
      </c>
    </row>
    <row r="120" spans="1:11" x14ac:dyDescent="0.25">
      <c r="A120" s="2" t="s">
        <v>1127</v>
      </c>
      <c r="B120" s="2" t="s">
        <v>1178</v>
      </c>
      <c r="C120" s="2"/>
      <c r="D120" t="s">
        <v>1126</v>
      </c>
      <c r="E120" s="2" t="str">
        <f t="shared" si="6"/>
        <v>s11_questionnaire_review</v>
      </c>
      <c r="F120" t="s">
        <v>1144</v>
      </c>
      <c r="G120" s="2" t="str">
        <f t="shared" si="7"/>
        <v>S11_Please review the questionnaire before submission</v>
      </c>
      <c r="J120" t="str">
        <f>CONCATENATE("selected(${",E14,"},'yes')")</f>
        <v>selected(${s1q5_consent},'yes')</v>
      </c>
    </row>
    <row r="121" spans="1:11" x14ac:dyDescent="0.25">
      <c r="A121" s="2" t="s">
        <v>1127</v>
      </c>
      <c r="B121" s="2" t="s">
        <v>1186</v>
      </c>
      <c r="D121" t="s">
        <v>1156</v>
      </c>
      <c r="E121" s="2" t="str">
        <f t="shared" si="6"/>
        <v>s12_thank_you</v>
      </c>
      <c r="F121" s="2" t="s">
        <v>1157</v>
      </c>
      <c r="G121" s="2" t="str">
        <f t="shared" si="7"/>
        <v>S12_Thank you for your participatipon</v>
      </c>
    </row>
  </sheetData>
  <autoFilter ref="A1:O116" xr:uid="{90E8E79F-0B9D-44F7-8767-69BA8E95E1D2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282F-45AB-43AE-840A-E3EAC67588E8}">
  <dimension ref="A1:D483"/>
  <sheetViews>
    <sheetView zoomScale="141" workbookViewId="0">
      <pane ySplit="1" topLeftCell="A52" activePane="bottomLeft" state="frozen"/>
      <selection pane="bottomLeft" activeCell="A69" sqref="A69"/>
    </sheetView>
  </sheetViews>
  <sheetFormatPr defaultRowHeight="15" x14ac:dyDescent="0.25"/>
  <cols>
    <col min="1" max="1" width="52.7109375" bestFit="1" customWidth="1"/>
    <col min="2" max="2" width="24.140625" bestFit="1" customWidth="1"/>
    <col min="3" max="3" width="43.140625" bestFit="1" customWidth="1"/>
    <col min="4" max="4" width="13.140625" customWidth="1"/>
  </cols>
  <sheetData>
    <row r="1" spans="1:4" s="3" customFormat="1" x14ac:dyDescent="0.25">
      <c r="A1" s="3" t="s">
        <v>156</v>
      </c>
      <c r="B1" s="3" t="s">
        <v>1</v>
      </c>
      <c r="C1" s="3" t="s">
        <v>2</v>
      </c>
      <c r="D1" s="3" t="s">
        <v>20</v>
      </c>
    </row>
    <row r="2" spans="1:4" x14ac:dyDescent="0.25">
      <c r="A2" t="s">
        <v>20</v>
      </c>
      <c r="B2" t="s">
        <v>31</v>
      </c>
      <c r="C2" t="s">
        <v>32</v>
      </c>
    </row>
    <row r="3" spans="1:4" x14ac:dyDescent="0.25">
      <c r="A3" t="s">
        <v>20</v>
      </c>
      <c r="B3" t="s">
        <v>33</v>
      </c>
      <c r="C3" t="s">
        <v>34</v>
      </c>
    </row>
    <row r="4" spans="1:4" x14ac:dyDescent="0.25">
      <c r="A4" t="s">
        <v>20</v>
      </c>
      <c r="B4" t="s">
        <v>35</v>
      </c>
      <c r="C4" t="s">
        <v>36</v>
      </c>
    </row>
    <row r="5" spans="1:4" x14ac:dyDescent="0.25">
      <c r="A5" t="s">
        <v>20</v>
      </c>
      <c r="B5" t="s">
        <v>37</v>
      </c>
      <c r="C5" t="s">
        <v>38</v>
      </c>
    </row>
    <row r="6" spans="1:4" x14ac:dyDescent="0.25">
      <c r="A6" t="s">
        <v>20</v>
      </c>
      <c r="B6" t="s">
        <v>39</v>
      </c>
      <c r="C6" t="s">
        <v>40</v>
      </c>
    </row>
    <row r="8" spans="1:4" x14ac:dyDescent="0.25">
      <c r="A8" t="s">
        <v>23</v>
      </c>
      <c r="B8" s="4" t="s">
        <v>41</v>
      </c>
      <c r="C8" s="4" t="s">
        <v>42</v>
      </c>
      <c r="D8" t="s">
        <v>31</v>
      </c>
    </row>
    <row r="9" spans="1:4" x14ac:dyDescent="0.25">
      <c r="A9" t="s">
        <v>23</v>
      </c>
      <c r="B9" s="4" t="s">
        <v>43</v>
      </c>
      <c r="C9" s="4" t="s">
        <v>44</v>
      </c>
      <c r="D9" t="s">
        <v>31</v>
      </c>
    </row>
    <row r="10" spans="1:4" x14ac:dyDescent="0.25">
      <c r="A10" t="s">
        <v>23</v>
      </c>
      <c r="B10" s="4" t="s">
        <v>45</v>
      </c>
      <c r="C10" s="4" t="s">
        <v>46</v>
      </c>
      <c r="D10" t="s">
        <v>31</v>
      </c>
    </row>
    <row r="11" spans="1:4" x14ac:dyDescent="0.25">
      <c r="A11" t="s">
        <v>23</v>
      </c>
      <c r="B11" s="4" t="s">
        <v>47</v>
      </c>
      <c r="C11" s="4" t="s">
        <v>48</v>
      </c>
      <c r="D11" t="s">
        <v>31</v>
      </c>
    </row>
    <row r="12" spans="1:4" x14ac:dyDescent="0.25">
      <c r="A12" t="s">
        <v>23</v>
      </c>
      <c r="B12" s="4" t="s">
        <v>49</v>
      </c>
      <c r="C12" s="4" t="s">
        <v>50</v>
      </c>
      <c r="D12" t="s">
        <v>31</v>
      </c>
    </row>
    <row r="13" spans="1:4" x14ac:dyDescent="0.25">
      <c r="A13" t="s">
        <v>23</v>
      </c>
      <c r="B13" s="4" t="s">
        <v>51</v>
      </c>
      <c r="C13" s="4" t="s">
        <v>52</v>
      </c>
      <c r="D13" t="s">
        <v>31</v>
      </c>
    </row>
    <row r="14" spans="1:4" x14ac:dyDescent="0.25">
      <c r="A14" t="s">
        <v>23</v>
      </c>
      <c r="B14" s="4" t="s">
        <v>53</v>
      </c>
      <c r="C14" s="4" t="s">
        <v>54</v>
      </c>
      <c r="D14" t="s">
        <v>31</v>
      </c>
    </row>
    <row r="15" spans="1:4" x14ac:dyDescent="0.25">
      <c r="A15" t="s">
        <v>23</v>
      </c>
      <c r="B15" s="4" t="s">
        <v>55</v>
      </c>
      <c r="C15" s="4" t="s">
        <v>56</v>
      </c>
      <c r="D15" t="s">
        <v>31</v>
      </c>
    </row>
    <row r="16" spans="1:4" x14ac:dyDescent="0.25">
      <c r="A16" t="s">
        <v>23</v>
      </c>
      <c r="B16" s="4" t="s">
        <v>57</v>
      </c>
      <c r="C16" s="4" t="s">
        <v>58</v>
      </c>
      <c r="D16" t="s">
        <v>31</v>
      </c>
    </row>
    <row r="17" spans="1:4" x14ac:dyDescent="0.25">
      <c r="A17" t="s">
        <v>23</v>
      </c>
      <c r="B17" s="4" t="s">
        <v>59</v>
      </c>
      <c r="C17" s="4" t="s">
        <v>60</v>
      </c>
      <c r="D17" t="s">
        <v>31</v>
      </c>
    </row>
    <row r="18" spans="1:4" x14ac:dyDescent="0.25">
      <c r="A18" t="s">
        <v>23</v>
      </c>
      <c r="B18" s="4" t="s">
        <v>61</v>
      </c>
      <c r="C18" s="4" t="s">
        <v>62</v>
      </c>
      <c r="D18" t="s">
        <v>33</v>
      </c>
    </row>
    <row r="19" spans="1:4" x14ac:dyDescent="0.25">
      <c r="A19" t="s">
        <v>23</v>
      </c>
      <c r="B19" s="4" t="s">
        <v>63</v>
      </c>
      <c r="C19" s="4" t="s">
        <v>64</v>
      </c>
      <c r="D19" t="s">
        <v>33</v>
      </c>
    </row>
    <row r="20" spans="1:4" x14ac:dyDescent="0.25">
      <c r="A20" t="s">
        <v>23</v>
      </c>
      <c r="B20" s="4" t="s">
        <v>65</v>
      </c>
      <c r="C20" s="4" t="s">
        <v>66</v>
      </c>
      <c r="D20" t="s">
        <v>33</v>
      </c>
    </row>
    <row r="21" spans="1:4" x14ac:dyDescent="0.25">
      <c r="A21" t="s">
        <v>23</v>
      </c>
      <c r="B21" s="4" t="s">
        <v>67</v>
      </c>
      <c r="C21" s="4" t="s">
        <v>68</v>
      </c>
      <c r="D21" t="s">
        <v>33</v>
      </c>
    </row>
    <row r="22" spans="1:4" x14ac:dyDescent="0.25">
      <c r="A22" t="s">
        <v>23</v>
      </c>
      <c r="B22" s="4" t="s">
        <v>69</v>
      </c>
      <c r="C22" s="4" t="s">
        <v>70</v>
      </c>
      <c r="D22" t="s">
        <v>33</v>
      </c>
    </row>
    <row r="23" spans="1:4" x14ac:dyDescent="0.25">
      <c r="A23" t="s">
        <v>23</v>
      </c>
      <c r="B23" s="4" t="s">
        <v>71</v>
      </c>
      <c r="C23" s="4" t="s">
        <v>72</v>
      </c>
      <c r="D23" t="s">
        <v>33</v>
      </c>
    </row>
    <row r="24" spans="1:4" x14ac:dyDescent="0.25">
      <c r="A24" t="s">
        <v>73</v>
      </c>
      <c r="B24" s="4" t="s">
        <v>74</v>
      </c>
      <c r="C24" s="4" t="s">
        <v>75</v>
      </c>
      <c r="D24" t="s">
        <v>35</v>
      </c>
    </row>
    <row r="25" spans="1:4" x14ac:dyDescent="0.25">
      <c r="A25" t="s">
        <v>73</v>
      </c>
      <c r="B25" s="4" t="s">
        <v>76</v>
      </c>
      <c r="C25" s="4" t="s">
        <v>77</v>
      </c>
      <c r="D25" t="s">
        <v>35</v>
      </c>
    </row>
    <row r="26" spans="1:4" x14ac:dyDescent="0.25">
      <c r="A26" t="s">
        <v>73</v>
      </c>
      <c r="B26" s="4" t="s">
        <v>78</v>
      </c>
      <c r="C26" s="4" t="s">
        <v>79</v>
      </c>
      <c r="D26" t="s">
        <v>35</v>
      </c>
    </row>
    <row r="27" spans="1:4" x14ac:dyDescent="0.25">
      <c r="A27" t="s">
        <v>73</v>
      </c>
      <c r="B27" s="4" t="s">
        <v>80</v>
      </c>
      <c r="C27" s="4" t="s">
        <v>81</v>
      </c>
      <c r="D27" t="s">
        <v>35</v>
      </c>
    </row>
    <row r="28" spans="1:4" x14ac:dyDescent="0.25">
      <c r="A28" t="s">
        <v>73</v>
      </c>
      <c r="B28" s="4" t="s">
        <v>82</v>
      </c>
      <c r="C28" s="4" t="s">
        <v>83</v>
      </c>
      <c r="D28" t="s">
        <v>35</v>
      </c>
    </row>
    <row r="29" spans="1:4" x14ac:dyDescent="0.25">
      <c r="A29" t="s">
        <v>73</v>
      </c>
      <c r="B29" s="4" t="s">
        <v>84</v>
      </c>
      <c r="C29" s="4" t="s">
        <v>85</v>
      </c>
      <c r="D29" t="s">
        <v>35</v>
      </c>
    </row>
    <row r="30" spans="1:4" x14ac:dyDescent="0.25">
      <c r="A30" t="s">
        <v>73</v>
      </c>
      <c r="B30" s="4" t="s">
        <v>157</v>
      </c>
      <c r="C30" s="4" t="s">
        <v>86</v>
      </c>
      <c r="D30" t="s">
        <v>35</v>
      </c>
    </row>
    <row r="31" spans="1:4" x14ac:dyDescent="0.25">
      <c r="A31" t="s">
        <v>73</v>
      </c>
      <c r="B31" s="4" t="s">
        <v>87</v>
      </c>
      <c r="C31" s="4" t="s">
        <v>88</v>
      </c>
      <c r="D31" t="s">
        <v>35</v>
      </c>
    </row>
    <row r="32" spans="1:4" x14ac:dyDescent="0.25">
      <c r="A32" t="s">
        <v>23</v>
      </c>
      <c r="B32" s="4" t="s">
        <v>89</v>
      </c>
      <c r="C32" s="4" t="s">
        <v>90</v>
      </c>
      <c r="D32" t="s">
        <v>37</v>
      </c>
    </row>
    <row r="33" spans="1:4" x14ac:dyDescent="0.25">
      <c r="A33" t="s">
        <v>23</v>
      </c>
      <c r="B33" s="4" t="s">
        <v>37</v>
      </c>
      <c r="C33" s="4" t="s">
        <v>38</v>
      </c>
      <c r="D33" t="s">
        <v>37</v>
      </c>
    </row>
    <row r="34" spans="1:4" x14ac:dyDescent="0.25">
      <c r="A34" t="s">
        <v>73</v>
      </c>
      <c r="B34" s="4" t="s">
        <v>91</v>
      </c>
      <c r="C34" s="4" t="s">
        <v>92</v>
      </c>
      <c r="D34" t="s">
        <v>39</v>
      </c>
    </row>
    <row r="35" spans="1:4" x14ac:dyDescent="0.25">
      <c r="B35" s="3"/>
    </row>
    <row r="36" spans="1:4" x14ac:dyDescent="0.25">
      <c r="A36" t="s">
        <v>1096</v>
      </c>
      <c r="B36" t="s">
        <v>93</v>
      </c>
      <c r="C36" t="s">
        <v>158</v>
      </c>
    </row>
    <row r="37" spans="1:4" x14ac:dyDescent="0.25">
      <c r="A37" t="s">
        <v>1096</v>
      </c>
      <c r="B37" t="s">
        <v>94</v>
      </c>
      <c r="C37" t="s">
        <v>159</v>
      </c>
    </row>
    <row r="39" spans="1:4" x14ac:dyDescent="0.25">
      <c r="A39" t="s">
        <v>312</v>
      </c>
      <c r="B39" t="s">
        <v>95</v>
      </c>
      <c r="C39" t="s">
        <v>96</v>
      </c>
    </row>
    <row r="40" spans="1:4" x14ac:dyDescent="0.25">
      <c r="A40" t="s">
        <v>312</v>
      </c>
      <c r="B40" t="s">
        <v>97</v>
      </c>
      <c r="C40" t="s">
        <v>98</v>
      </c>
    </row>
    <row r="41" spans="1:4" x14ac:dyDescent="0.25">
      <c r="A41" t="s">
        <v>312</v>
      </c>
      <c r="B41" t="s">
        <v>99</v>
      </c>
      <c r="C41" t="s">
        <v>100</v>
      </c>
    </row>
    <row r="42" spans="1:4" x14ac:dyDescent="0.25">
      <c r="A42" t="s">
        <v>312</v>
      </c>
      <c r="B42" t="s">
        <v>101</v>
      </c>
      <c r="C42" t="s">
        <v>102</v>
      </c>
    </row>
    <row r="43" spans="1:4" x14ac:dyDescent="0.25">
      <c r="A43" t="s">
        <v>312</v>
      </c>
      <c r="B43" t="s">
        <v>103</v>
      </c>
      <c r="C43" t="s">
        <v>104</v>
      </c>
    </row>
    <row r="45" spans="1:4" x14ac:dyDescent="0.25">
      <c r="A45" t="s">
        <v>313</v>
      </c>
      <c r="B45" t="s">
        <v>105</v>
      </c>
      <c r="C45" t="s">
        <v>106</v>
      </c>
    </row>
    <row r="46" spans="1:4" x14ac:dyDescent="0.25">
      <c r="A46" t="s">
        <v>313</v>
      </c>
      <c r="B46" t="s">
        <v>107</v>
      </c>
      <c r="C46" t="s">
        <v>108</v>
      </c>
    </row>
    <row r="47" spans="1:4" x14ac:dyDescent="0.25">
      <c r="A47" t="s">
        <v>313</v>
      </c>
      <c r="B47" t="s">
        <v>109</v>
      </c>
      <c r="C47" t="s">
        <v>110</v>
      </c>
    </row>
    <row r="48" spans="1:4" x14ac:dyDescent="0.25">
      <c r="A48" t="s">
        <v>313</v>
      </c>
      <c r="B48" t="s">
        <v>111</v>
      </c>
      <c r="C48" t="s">
        <v>112</v>
      </c>
    </row>
    <row r="50" spans="1:3" x14ac:dyDescent="0.25">
      <c r="A50" t="s">
        <v>314</v>
      </c>
      <c r="B50" t="s">
        <v>113</v>
      </c>
      <c r="C50" t="s">
        <v>114</v>
      </c>
    </row>
    <row r="51" spans="1:3" x14ac:dyDescent="0.25">
      <c r="A51" t="s">
        <v>314</v>
      </c>
      <c r="B51" t="s">
        <v>103</v>
      </c>
      <c r="C51" t="s">
        <v>104</v>
      </c>
    </row>
    <row r="52" spans="1:3" x14ac:dyDescent="0.25">
      <c r="A52" t="s">
        <v>314</v>
      </c>
      <c r="B52" t="s">
        <v>115</v>
      </c>
      <c r="C52" t="s">
        <v>116</v>
      </c>
    </row>
    <row r="53" spans="1:3" x14ac:dyDescent="0.25">
      <c r="A53" t="s">
        <v>314</v>
      </c>
      <c r="B53" t="s">
        <v>117</v>
      </c>
      <c r="C53" t="s">
        <v>118</v>
      </c>
    </row>
    <row r="54" spans="1:3" x14ac:dyDescent="0.25">
      <c r="A54" t="s">
        <v>314</v>
      </c>
      <c r="B54" t="s">
        <v>119</v>
      </c>
      <c r="C54" t="s">
        <v>120</v>
      </c>
    </row>
    <row r="55" spans="1:3" x14ac:dyDescent="0.25">
      <c r="A55" t="s">
        <v>314</v>
      </c>
      <c r="B55" t="s">
        <v>121</v>
      </c>
      <c r="C55" t="s">
        <v>122</v>
      </c>
    </row>
    <row r="56" spans="1:3" x14ac:dyDescent="0.25">
      <c r="A56" t="s">
        <v>314</v>
      </c>
      <c r="B56" t="s">
        <v>123</v>
      </c>
      <c r="C56" t="s">
        <v>124</v>
      </c>
    </row>
    <row r="57" spans="1:3" x14ac:dyDescent="0.25">
      <c r="A57" t="s">
        <v>314</v>
      </c>
      <c r="B57" t="s">
        <v>125</v>
      </c>
      <c r="C57" t="s">
        <v>126</v>
      </c>
    </row>
    <row r="58" spans="1:3" x14ac:dyDescent="0.25">
      <c r="A58" t="s">
        <v>314</v>
      </c>
      <c r="B58" t="s">
        <v>127</v>
      </c>
      <c r="C58" t="s">
        <v>128</v>
      </c>
    </row>
    <row r="59" spans="1:3" x14ac:dyDescent="0.25">
      <c r="A59" t="s">
        <v>314</v>
      </c>
      <c r="B59" t="s">
        <v>129</v>
      </c>
      <c r="C59" t="s">
        <v>130</v>
      </c>
    </row>
    <row r="60" spans="1:3" x14ac:dyDescent="0.25">
      <c r="A60" t="s">
        <v>314</v>
      </c>
      <c r="B60" t="s">
        <v>131</v>
      </c>
      <c r="C60" t="s">
        <v>132</v>
      </c>
    </row>
    <row r="61" spans="1:3" x14ac:dyDescent="0.25">
      <c r="A61" t="s">
        <v>314</v>
      </c>
      <c r="B61" t="s">
        <v>133</v>
      </c>
      <c r="C61" t="s">
        <v>134</v>
      </c>
    </row>
    <row r="62" spans="1:3" x14ac:dyDescent="0.25">
      <c r="A62" t="s">
        <v>314</v>
      </c>
      <c r="B62" t="s">
        <v>135</v>
      </c>
      <c r="C62" t="s">
        <v>136</v>
      </c>
    </row>
    <row r="63" spans="1:3" x14ac:dyDescent="0.25">
      <c r="A63" t="s">
        <v>314</v>
      </c>
      <c r="B63" t="s">
        <v>137</v>
      </c>
      <c r="C63" t="s">
        <v>138</v>
      </c>
    </row>
    <row r="64" spans="1:3" x14ac:dyDescent="0.25">
      <c r="A64" t="s">
        <v>314</v>
      </c>
      <c r="B64" t="s">
        <v>139</v>
      </c>
      <c r="C64" t="s">
        <v>140</v>
      </c>
    </row>
    <row r="65" spans="1:3" x14ac:dyDescent="0.25">
      <c r="A65" t="s">
        <v>314</v>
      </c>
      <c r="B65" t="s">
        <v>141</v>
      </c>
      <c r="C65" t="s">
        <v>142</v>
      </c>
    </row>
    <row r="66" spans="1:3" x14ac:dyDescent="0.25">
      <c r="A66" t="s">
        <v>314</v>
      </c>
      <c r="B66" t="s">
        <v>101</v>
      </c>
      <c r="C66" t="s">
        <v>102</v>
      </c>
    </row>
    <row r="67" spans="1:3" x14ac:dyDescent="0.25">
      <c r="A67" t="s">
        <v>314</v>
      </c>
      <c r="B67" t="s">
        <v>1187</v>
      </c>
      <c r="C67" t="s">
        <v>1192</v>
      </c>
    </row>
    <row r="68" spans="1:3" x14ac:dyDescent="0.25">
      <c r="A68" t="s">
        <v>314</v>
      </c>
      <c r="B68" t="s">
        <v>1188</v>
      </c>
      <c r="C68" t="s">
        <v>1193</v>
      </c>
    </row>
    <row r="70" spans="1:3" x14ac:dyDescent="0.25">
      <c r="A70" t="s">
        <v>419</v>
      </c>
      <c r="B70" t="s">
        <v>407</v>
      </c>
      <c r="C70" t="s">
        <v>143</v>
      </c>
    </row>
    <row r="71" spans="1:3" x14ac:dyDescent="0.25">
      <c r="A71" t="s">
        <v>419</v>
      </c>
      <c r="B71" t="s">
        <v>408</v>
      </c>
      <c r="C71" t="s">
        <v>150</v>
      </c>
    </row>
    <row r="72" spans="1:3" x14ac:dyDescent="0.25">
      <c r="A72" t="s">
        <v>419</v>
      </c>
      <c r="B72" t="s">
        <v>144</v>
      </c>
      <c r="C72" t="s">
        <v>145</v>
      </c>
    </row>
    <row r="73" spans="1:3" x14ac:dyDescent="0.25">
      <c r="A73" t="s">
        <v>419</v>
      </c>
      <c r="B73" t="s">
        <v>146</v>
      </c>
      <c r="C73" t="s">
        <v>151</v>
      </c>
    </row>
    <row r="74" spans="1:3" x14ac:dyDescent="0.25">
      <c r="A74" t="s">
        <v>419</v>
      </c>
      <c r="B74" t="s">
        <v>409</v>
      </c>
      <c r="C74" t="s">
        <v>147</v>
      </c>
    </row>
    <row r="75" spans="1:3" x14ac:dyDescent="0.25">
      <c r="A75" t="s">
        <v>419</v>
      </c>
      <c r="B75" t="s">
        <v>410</v>
      </c>
      <c r="C75" t="s">
        <v>148</v>
      </c>
    </row>
    <row r="76" spans="1:3" x14ac:dyDescent="0.25">
      <c r="A76" t="s">
        <v>419</v>
      </c>
      <c r="B76" t="s">
        <v>411</v>
      </c>
      <c r="C76" t="s">
        <v>149</v>
      </c>
    </row>
    <row r="78" spans="1:3" x14ac:dyDescent="0.25">
      <c r="A78" t="s">
        <v>415</v>
      </c>
      <c r="B78" t="s">
        <v>162</v>
      </c>
      <c r="C78" t="s">
        <v>163</v>
      </c>
    </row>
    <row r="79" spans="1:3" x14ac:dyDescent="0.25">
      <c r="A79" t="s">
        <v>415</v>
      </c>
      <c r="B79" t="s">
        <v>170</v>
      </c>
      <c r="C79" t="s">
        <v>171</v>
      </c>
    </row>
    <row r="81" spans="1:3" x14ac:dyDescent="0.25">
      <c r="A81" t="s">
        <v>420</v>
      </c>
      <c r="B81" t="s">
        <v>427</v>
      </c>
      <c r="C81" t="s">
        <v>168</v>
      </c>
    </row>
    <row r="82" spans="1:3" x14ac:dyDescent="0.25">
      <c r="A82" t="s">
        <v>420</v>
      </c>
      <c r="B82" t="s">
        <v>428</v>
      </c>
      <c r="C82" t="s">
        <v>169</v>
      </c>
    </row>
    <row r="83" spans="1:3" x14ac:dyDescent="0.25">
      <c r="A83" t="s">
        <v>420</v>
      </c>
      <c r="B83" t="s">
        <v>429</v>
      </c>
      <c r="C83" t="s">
        <v>430</v>
      </c>
    </row>
    <row r="85" spans="1:3" x14ac:dyDescent="0.25">
      <c r="A85" t="s">
        <v>307</v>
      </c>
      <c r="B85" t="s">
        <v>423</v>
      </c>
      <c r="C85" t="s">
        <v>425</v>
      </c>
    </row>
    <row r="86" spans="1:3" x14ac:dyDescent="0.25">
      <c r="A86" t="s">
        <v>307</v>
      </c>
      <c r="B86" t="s">
        <v>424</v>
      </c>
      <c r="C86" t="s">
        <v>426</v>
      </c>
    </row>
    <row r="87" spans="1:3" x14ac:dyDescent="0.25">
      <c r="A87" t="s">
        <v>307</v>
      </c>
      <c r="B87" t="s">
        <v>105</v>
      </c>
      <c r="C87" t="s">
        <v>106</v>
      </c>
    </row>
    <row r="89" spans="1:3" x14ac:dyDescent="0.25">
      <c r="A89" t="s">
        <v>431</v>
      </c>
      <c r="B89" t="s">
        <v>172</v>
      </c>
      <c r="C89" t="s">
        <v>174</v>
      </c>
    </row>
    <row r="90" spans="1:3" x14ac:dyDescent="0.25">
      <c r="A90" t="s">
        <v>431</v>
      </c>
      <c r="B90" t="s">
        <v>165</v>
      </c>
      <c r="C90" t="s">
        <v>173</v>
      </c>
    </row>
    <row r="91" spans="1:3" x14ac:dyDescent="0.25">
      <c r="A91" t="s">
        <v>431</v>
      </c>
      <c r="B91" t="s">
        <v>105</v>
      </c>
      <c r="C91" t="s">
        <v>106</v>
      </c>
    </row>
    <row r="93" spans="1:3" x14ac:dyDescent="0.25">
      <c r="A93" t="s">
        <v>318</v>
      </c>
      <c r="B93" t="s">
        <v>177</v>
      </c>
      <c r="C93" t="s">
        <v>178</v>
      </c>
    </row>
    <row r="94" spans="1:3" x14ac:dyDescent="0.25">
      <c r="A94" t="s">
        <v>318</v>
      </c>
      <c r="B94" t="s">
        <v>182</v>
      </c>
      <c r="C94" t="s">
        <v>179</v>
      </c>
    </row>
    <row r="95" spans="1:3" x14ac:dyDescent="0.25">
      <c r="A95" t="s">
        <v>318</v>
      </c>
      <c r="B95" t="s">
        <v>183</v>
      </c>
      <c r="C95" t="s">
        <v>180</v>
      </c>
    </row>
    <row r="96" spans="1:3" x14ac:dyDescent="0.25">
      <c r="A96" t="s">
        <v>318</v>
      </c>
      <c r="B96" t="s">
        <v>299</v>
      </c>
      <c r="C96" t="s">
        <v>181</v>
      </c>
    </row>
    <row r="98" spans="1:3" x14ac:dyDescent="0.25">
      <c r="A98" t="s">
        <v>325</v>
      </c>
      <c r="B98" t="s">
        <v>194</v>
      </c>
      <c r="C98" t="s">
        <v>186</v>
      </c>
    </row>
    <row r="99" spans="1:3" x14ac:dyDescent="0.25">
      <c r="A99" t="s">
        <v>325</v>
      </c>
      <c r="B99" t="s">
        <v>195</v>
      </c>
      <c r="C99" t="s">
        <v>187</v>
      </c>
    </row>
    <row r="100" spans="1:3" x14ac:dyDescent="0.25">
      <c r="A100" t="s">
        <v>325</v>
      </c>
      <c r="B100" t="s">
        <v>196</v>
      </c>
      <c r="C100" t="s">
        <v>188</v>
      </c>
    </row>
    <row r="101" spans="1:3" x14ac:dyDescent="0.25">
      <c r="A101" t="s">
        <v>325</v>
      </c>
      <c r="B101" t="s">
        <v>197</v>
      </c>
      <c r="C101" t="s">
        <v>189</v>
      </c>
    </row>
    <row r="102" spans="1:3" x14ac:dyDescent="0.25">
      <c r="A102" t="s">
        <v>325</v>
      </c>
      <c r="B102" t="s">
        <v>198</v>
      </c>
      <c r="C102" t="s">
        <v>190</v>
      </c>
    </row>
    <row r="103" spans="1:3" x14ac:dyDescent="0.25">
      <c r="A103" t="s">
        <v>325</v>
      </c>
      <c r="B103" t="s">
        <v>199</v>
      </c>
      <c r="C103" t="s">
        <v>191</v>
      </c>
    </row>
    <row r="104" spans="1:3" x14ac:dyDescent="0.25">
      <c r="A104" t="s">
        <v>325</v>
      </c>
      <c r="B104" t="s">
        <v>200</v>
      </c>
      <c r="C104" t="s">
        <v>192</v>
      </c>
    </row>
    <row r="105" spans="1:3" x14ac:dyDescent="0.25">
      <c r="A105" t="s">
        <v>325</v>
      </c>
      <c r="B105" t="s">
        <v>201</v>
      </c>
      <c r="C105" t="s">
        <v>193</v>
      </c>
    </row>
    <row r="106" spans="1:3" x14ac:dyDescent="0.25">
      <c r="A106" t="s">
        <v>325</v>
      </c>
      <c r="B106" t="s">
        <v>105</v>
      </c>
      <c r="C106" t="s">
        <v>106</v>
      </c>
    </row>
    <row r="108" spans="1:3" x14ac:dyDescent="0.25">
      <c r="A108" t="s">
        <v>326</v>
      </c>
      <c r="B108" t="s">
        <v>211</v>
      </c>
      <c r="C108" t="s">
        <v>203</v>
      </c>
    </row>
    <row r="109" spans="1:3" x14ac:dyDescent="0.25">
      <c r="A109" t="s">
        <v>326</v>
      </c>
      <c r="B109" t="s">
        <v>212</v>
      </c>
      <c r="C109" t="s">
        <v>204</v>
      </c>
    </row>
    <row r="110" spans="1:3" x14ac:dyDescent="0.25">
      <c r="A110" t="s">
        <v>326</v>
      </c>
      <c r="B110" t="s">
        <v>213</v>
      </c>
      <c r="C110" t="s">
        <v>205</v>
      </c>
    </row>
    <row r="111" spans="1:3" x14ac:dyDescent="0.25">
      <c r="A111" t="s">
        <v>326</v>
      </c>
      <c r="B111" t="s">
        <v>214</v>
      </c>
      <c r="C111" t="s">
        <v>206</v>
      </c>
    </row>
    <row r="112" spans="1:3" x14ac:dyDescent="0.25">
      <c r="A112" t="s">
        <v>326</v>
      </c>
      <c r="B112" t="s">
        <v>215</v>
      </c>
      <c r="C112" t="s">
        <v>207</v>
      </c>
    </row>
    <row r="113" spans="1:3" x14ac:dyDescent="0.25">
      <c r="A113" t="s">
        <v>326</v>
      </c>
      <c r="B113" t="s">
        <v>216</v>
      </c>
      <c r="C113" t="s">
        <v>208</v>
      </c>
    </row>
    <row r="114" spans="1:3" x14ac:dyDescent="0.25">
      <c r="A114" t="s">
        <v>326</v>
      </c>
      <c r="B114" t="s">
        <v>217</v>
      </c>
      <c r="C114" t="s">
        <v>209</v>
      </c>
    </row>
    <row r="115" spans="1:3" x14ac:dyDescent="0.25">
      <c r="A115" t="s">
        <v>326</v>
      </c>
      <c r="B115" t="s">
        <v>164</v>
      </c>
      <c r="C115" t="s">
        <v>210</v>
      </c>
    </row>
    <row r="117" spans="1:3" x14ac:dyDescent="0.25">
      <c r="A117" t="s">
        <v>327</v>
      </c>
      <c r="B117" t="s">
        <v>220</v>
      </c>
      <c r="C117" t="s">
        <v>221</v>
      </c>
    </row>
    <row r="118" spans="1:3" x14ac:dyDescent="0.25">
      <c r="A118" t="s">
        <v>327</v>
      </c>
      <c r="B118" t="s">
        <v>167</v>
      </c>
      <c r="C118" t="s">
        <v>222</v>
      </c>
    </row>
    <row r="120" spans="1:3" x14ac:dyDescent="0.25">
      <c r="A120" t="s">
        <v>330</v>
      </c>
      <c r="B120" t="s">
        <v>225</v>
      </c>
      <c r="C120" t="s">
        <v>227</v>
      </c>
    </row>
    <row r="121" spans="1:3" x14ac:dyDescent="0.25">
      <c r="A121" t="s">
        <v>330</v>
      </c>
      <c r="B121" t="s">
        <v>226</v>
      </c>
      <c r="C121" t="s">
        <v>228</v>
      </c>
    </row>
    <row r="123" spans="1:3" x14ac:dyDescent="0.25">
      <c r="A123" t="s">
        <v>334</v>
      </c>
      <c r="B123" t="s">
        <v>235</v>
      </c>
      <c r="C123" t="s">
        <v>232</v>
      </c>
    </row>
    <row r="124" spans="1:3" x14ac:dyDescent="0.25">
      <c r="A124" t="s">
        <v>334</v>
      </c>
      <c r="B124" t="s">
        <v>236</v>
      </c>
      <c r="C124" t="s">
        <v>233</v>
      </c>
    </row>
    <row r="125" spans="1:3" x14ac:dyDescent="0.25">
      <c r="A125" t="s">
        <v>334</v>
      </c>
      <c r="B125" t="s">
        <v>97</v>
      </c>
      <c r="C125" t="s">
        <v>98</v>
      </c>
    </row>
    <row r="126" spans="1:3" x14ac:dyDescent="0.25">
      <c r="A126" t="s">
        <v>334</v>
      </c>
      <c r="B126" t="s">
        <v>237</v>
      </c>
      <c r="C126" t="s">
        <v>234</v>
      </c>
    </row>
    <row r="128" spans="1:3" x14ac:dyDescent="0.25">
      <c r="A128" t="s">
        <v>336</v>
      </c>
      <c r="B128" t="s">
        <v>1038</v>
      </c>
      <c r="C128" t="s">
        <v>1037</v>
      </c>
    </row>
    <row r="129" spans="1:3" x14ac:dyDescent="0.25">
      <c r="A129" t="s">
        <v>336</v>
      </c>
      <c r="B129" t="s">
        <v>1036</v>
      </c>
      <c r="C129" t="s">
        <v>242</v>
      </c>
    </row>
    <row r="130" spans="1:3" x14ac:dyDescent="0.25">
      <c r="A130" t="s">
        <v>336</v>
      </c>
      <c r="B130" t="s">
        <v>170</v>
      </c>
      <c r="C130" t="s">
        <v>171</v>
      </c>
    </row>
    <row r="132" spans="1:3" x14ac:dyDescent="0.25">
      <c r="A132" t="s">
        <v>1048</v>
      </c>
      <c r="B132" t="s">
        <v>255</v>
      </c>
      <c r="C132" t="s">
        <v>250</v>
      </c>
    </row>
    <row r="133" spans="1:3" x14ac:dyDescent="0.25">
      <c r="A133" t="s">
        <v>1048</v>
      </c>
      <c r="B133" t="s">
        <v>256</v>
      </c>
      <c r="C133" t="s">
        <v>251</v>
      </c>
    </row>
    <row r="134" spans="1:3" x14ac:dyDescent="0.25">
      <c r="A134" t="s">
        <v>1048</v>
      </c>
      <c r="B134" t="s">
        <v>257</v>
      </c>
      <c r="C134" t="s">
        <v>252</v>
      </c>
    </row>
    <row r="135" spans="1:3" x14ac:dyDescent="0.25">
      <c r="A135" t="s">
        <v>1048</v>
      </c>
      <c r="B135" t="s">
        <v>258</v>
      </c>
      <c r="C135" t="s">
        <v>253</v>
      </c>
    </row>
    <row r="136" spans="1:3" x14ac:dyDescent="0.25">
      <c r="A136" t="s">
        <v>1048</v>
      </c>
      <c r="B136" t="s">
        <v>259</v>
      </c>
      <c r="C136" t="s">
        <v>254</v>
      </c>
    </row>
    <row r="138" spans="1:3" x14ac:dyDescent="0.25">
      <c r="A138" t="s">
        <v>340</v>
      </c>
      <c r="B138" t="s">
        <v>135</v>
      </c>
      <c r="C138" t="s">
        <v>263</v>
      </c>
    </row>
    <row r="139" spans="1:3" x14ac:dyDescent="0.25">
      <c r="A139" t="s">
        <v>340</v>
      </c>
      <c r="B139" t="s">
        <v>267</v>
      </c>
      <c r="C139" t="s">
        <v>264</v>
      </c>
    </row>
    <row r="140" spans="1:3" x14ac:dyDescent="0.25">
      <c r="A140" t="s">
        <v>340</v>
      </c>
      <c r="B140" t="s">
        <v>268</v>
      </c>
      <c r="C140" t="s">
        <v>265</v>
      </c>
    </row>
    <row r="141" spans="1:3" x14ac:dyDescent="0.25">
      <c r="A141" t="s">
        <v>340</v>
      </c>
      <c r="B141" t="s">
        <v>269</v>
      </c>
      <c r="C141" t="s">
        <v>266</v>
      </c>
    </row>
    <row r="143" spans="1:3" x14ac:dyDescent="0.25">
      <c r="A143" t="s">
        <v>1058</v>
      </c>
      <c r="B143" t="s">
        <v>273</v>
      </c>
      <c r="C143" t="s">
        <v>270</v>
      </c>
    </row>
    <row r="144" spans="1:3" x14ac:dyDescent="0.25">
      <c r="A144" t="s">
        <v>1058</v>
      </c>
      <c r="B144" t="s">
        <v>274</v>
      </c>
      <c r="C144" t="s">
        <v>271</v>
      </c>
    </row>
    <row r="145" spans="1:3" x14ac:dyDescent="0.25">
      <c r="A145" t="s">
        <v>1058</v>
      </c>
      <c r="B145" t="s">
        <v>268</v>
      </c>
      <c r="C145" t="s">
        <v>265</v>
      </c>
    </row>
    <row r="146" spans="1:3" x14ac:dyDescent="0.25">
      <c r="A146" t="s">
        <v>1058</v>
      </c>
      <c r="B146" t="s">
        <v>269</v>
      </c>
      <c r="C146" t="s">
        <v>272</v>
      </c>
    </row>
    <row r="148" spans="1:3" x14ac:dyDescent="0.25">
      <c r="A148" t="s">
        <v>341</v>
      </c>
      <c r="B148" t="s">
        <v>279</v>
      </c>
      <c r="C148" t="s">
        <v>276</v>
      </c>
    </row>
    <row r="149" spans="1:3" x14ac:dyDescent="0.25">
      <c r="A149" t="s">
        <v>341</v>
      </c>
      <c r="B149" t="s">
        <v>280</v>
      </c>
      <c r="C149" t="s">
        <v>277</v>
      </c>
    </row>
    <row r="150" spans="1:3" x14ac:dyDescent="0.25">
      <c r="A150" t="s">
        <v>341</v>
      </c>
      <c r="B150" t="s">
        <v>281</v>
      </c>
      <c r="C150" t="s">
        <v>278</v>
      </c>
    </row>
    <row r="152" spans="1:3" x14ac:dyDescent="0.25">
      <c r="A152" t="s">
        <v>344</v>
      </c>
      <c r="B152" t="s">
        <v>1090</v>
      </c>
      <c r="C152" t="s">
        <v>284</v>
      </c>
    </row>
    <row r="153" spans="1:3" x14ac:dyDescent="0.25">
      <c r="A153" t="s">
        <v>344</v>
      </c>
      <c r="B153" t="s">
        <v>1091</v>
      </c>
      <c r="C153" t="s">
        <v>285</v>
      </c>
    </row>
    <row r="155" spans="1:3" x14ac:dyDescent="0.25">
      <c r="A155" t="s">
        <v>1100</v>
      </c>
      <c r="B155" t="s">
        <v>291</v>
      </c>
      <c r="C155" t="s">
        <v>288</v>
      </c>
    </row>
    <row r="156" spans="1:3" x14ac:dyDescent="0.25">
      <c r="A156" t="s">
        <v>1100</v>
      </c>
      <c r="B156" t="s">
        <v>1098</v>
      </c>
      <c r="C156" t="s">
        <v>289</v>
      </c>
    </row>
    <row r="157" spans="1:3" x14ac:dyDescent="0.25">
      <c r="A157" t="s">
        <v>1100</v>
      </c>
      <c r="B157" t="s">
        <v>1099</v>
      </c>
      <c r="C157" t="s">
        <v>290</v>
      </c>
    </row>
    <row r="159" spans="1:3" x14ac:dyDescent="0.25">
      <c r="A159" t="s">
        <v>347</v>
      </c>
      <c r="B159" t="s">
        <v>1109</v>
      </c>
      <c r="C159" t="s">
        <v>1104</v>
      </c>
    </row>
    <row r="160" spans="1:3" x14ac:dyDescent="0.25">
      <c r="A160" t="s">
        <v>347</v>
      </c>
      <c r="B160" t="s">
        <v>1112</v>
      </c>
      <c r="C160" t="s">
        <v>1105</v>
      </c>
    </row>
    <row r="161" spans="1:3" x14ac:dyDescent="0.25">
      <c r="A161" t="s">
        <v>347</v>
      </c>
      <c r="B161" t="s">
        <v>1110</v>
      </c>
      <c r="C161" t="s">
        <v>1106</v>
      </c>
    </row>
    <row r="162" spans="1:3" x14ac:dyDescent="0.25">
      <c r="A162" t="s">
        <v>347</v>
      </c>
      <c r="B162" t="s">
        <v>1111</v>
      </c>
      <c r="C162" t="s">
        <v>1107</v>
      </c>
    </row>
    <row r="163" spans="1:3" x14ac:dyDescent="0.25">
      <c r="A163" t="s">
        <v>347</v>
      </c>
      <c r="B163" t="s">
        <v>1113</v>
      </c>
      <c r="C163" t="s">
        <v>1108</v>
      </c>
    </row>
    <row r="164" spans="1:3" x14ac:dyDescent="0.25">
      <c r="A164" t="s">
        <v>347</v>
      </c>
      <c r="B164" t="s">
        <v>1114</v>
      </c>
      <c r="C164" t="s">
        <v>1115</v>
      </c>
    </row>
    <row r="166" spans="1:3" x14ac:dyDescent="0.25">
      <c r="A166" t="s">
        <v>16</v>
      </c>
      <c r="B166" t="s">
        <v>376</v>
      </c>
      <c r="C166" s="5" t="s">
        <v>374</v>
      </c>
    </row>
    <row r="167" spans="1:3" x14ac:dyDescent="0.25">
      <c r="A167" t="s">
        <v>16</v>
      </c>
      <c r="B167" t="s">
        <v>378</v>
      </c>
      <c r="C167" s="5" t="s">
        <v>380</v>
      </c>
    </row>
    <row r="168" spans="1:3" x14ac:dyDescent="0.25">
      <c r="A168" t="s">
        <v>16</v>
      </c>
      <c r="B168" t="s">
        <v>377</v>
      </c>
      <c r="C168" s="5" t="s">
        <v>375</v>
      </c>
    </row>
    <row r="169" spans="1:3" x14ac:dyDescent="0.25">
      <c r="A169" t="s">
        <v>16</v>
      </c>
      <c r="B169" t="s">
        <v>379</v>
      </c>
      <c r="C169" s="5" t="s">
        <v>381</v>
      </c>
    </row>
    <row r="171" spans="1:3" x14ac:dyDescent="0.25">
      <c r="A171" t="s">
        <v>949</v>
      </c>
      <c r="B171" t="s">
        <v>693</v>
      </c>
      <c r="C171" t="s">
        <v>441</v>
      </c>
    </row>
    <row r="172" spans="1:3" x14ac:dyDescent="0.25">
      <c r="A172" t="s">
        <v>949</v>
      </c>
      <c r="B172" t="s">
        <v>694</v>
      </c>
      <c r="C172" t="s">
        <v>442</v>
      </c>
    </row>
    <row r="173" spans="1:3" x14ac:dyDescent="0.25">
      <c r="A173" t="s">
        <v>949</v>
      </c>
      <c r="B173" t="s">
        <v>695</v>
      </c>
      <c r="C173" t="s">
        <v>443</v>
      </c>
    </row>
    <row r="174" spans="1:3" x14ac:dyDescent="0.25">
      <c r="A174" t="s">
        <v>949</v>
      </c>
      <c r="B174" t="s">
        <v>696</v>
      </c>
      <c r="C174" t="s">
        <v>444</v>
      </c>
    </row>
    <row r="175" spans="1:3" x14ac:dyDescent="0.25">
      <c r="A175" t="s">
        <v>949</v>
      </c>
      <c r="B175" t="s">
        <v>697</v>
      </c>
      <c r="C175" t="s">
        <v>445</v>
      </c>
    </row>
    <row r="176" spans="1:3" x14ac:dyDescent="0.25">
      <c r="A176" t="s">
        <v>949</v>
      </c>
      <c r="B176" t="s">
        <v>698</v>
      </c>
      <c r="C176" t="s">
        <v>446</v>
      </c>
    </row>
    <row r="177" spans="1:3" x14ac:dyDescent="0.25">
      <c r="A177" t="s">
        <v>949</v>
      </c>
      <c r="B177" t="s">
        <v>699</v>
      </c>
      <c r="C177" t="s">
        <v>447</v>
      </c>
    </row>
    <row r="178" spans="1:3" x14ac:dyDescent="0.25">
      <c r="A178" t="s">
        <v>949</v>
      </c>
      <c r="B178" t="s">
        <v>700</v>
      </c>
      <c r="C178" t="s">
        <v>448</v>
      </c>
    </row>
    <row r="179" spans="1:3" x14ac:dyDescent="0.25">
      <c r="A179" t="s">
        <v>949</v>
      </c>
      <c r="B179" t="s">
        <v>701</v>
      </c>
      <c r="C179" t="s">
        <v>449</v>
      </c>
    </row>
    <row r="180" spans="1:3" x14ac:dyDescent="0.25">
      <c r="A180" t="s">
        <v>949</v>
      </c>
      <c r="B180" t="s">
        <v>702</v>
      </c>
      <c r="C180" t="s">
        <v>450</v>
      </c>
    </row>
    <row r="181" spans="1:3" x14ac:dyDescent="0.25">
      <c r="A181" t="s">
        <v>949</v>
      </c>
      <c r="B181" t="s">
        <v>703</v>
      </c>
      <c r="C181" t="s">
        <v>451</v>
      </c>
    </row>
    <row r="182" spans="1:3" x14ac:dyDescent="0.25">
      <c r="A182" t="s">
        <v>949</v>
      </c>
      <c r="B182" t="s">
        <v>704</v>
      </c>
      <c r="C182" t="s">
        <v>452</v>
      </c>
    </row>
    <row r="183" spans="1:3" x14ac:dyDescent="0.25">
      <c r="A183" t="s">
        <v>949</v>
      </c>
      <c r="B183" t="s">
        <v>705</v>
      </c>
      <c r="C183" t="s">
        <v>453</v>
      </c>
    </row>
    <row r="184" spans="1:3" x14ac:dyDescent="0.25">
      <c r="A184" t="s">
        <v>949</v>
      </c>
      <c r="B184" t="s">
        <v>706</v>
      </c>
      <c r="C184" t="s">
        <v>454</v>
      </c>
    </row>
    <row r="185" spans="1:3" x14ac:dyDescent="0.25">
      <c r="A185" t="s">
        <v>949</v>
      </c>
      <c r="B185" t="s">
        <v>707</v>
      </c>
      <c r="C185" t="s">
        <v>455</v>
      </c>
    </row>
    <row r="186" spans="1:3" x14ac:dyDescent="0.25">
      <c r="A186" t="s">
        <v>949</v>
      </c>
      <c r="B186" t="s">
        <v>708</v>
      </c>
      <c r="C186" t="s">
        <v>456</v>
      </c>
    </row>
    <row r="187" spans="1:3" x14ac:dyDescent="0.25">
      <c r="A187" t="s">
        <v>949</v>
      </c>
      <c r="B187" t="s">
        <v>709</v>
      </c>
      <c r="C187" t="s">
        <v>457</v>
      </c>
    </row>
    <row r="188" spans="1:3" x14ac:dyDescent="0.25">
      <c r="A188" t="s">
        <v>949</v>
      </c>
      <c r="B188" t="s">
        <v>795</v>
      </c>
      <c r="C188" t="s">
        <v>458</v>
      </c>
    </row>
    <row r="189" spans="1:3" x14ac:dyDescent="0.25">
      <c r="A189" t="s">
        <v>949</v>
      </c>
      <c r="B189" t="s">
        <v>710</v>
      </c>
      <c r="C189" t="s">
        <v>459</v>
      </c>
    </row>
    <row r="190" spans="1:3" x14ac:dyDescent="0.25">
      <c r="A190" t="s">
        <v>949</v>
      </c>
      <c r="B190" t="s">
        <v>796</v>
      </c>
      <c r="C190" t="s">
        <v>460</v>
      </c>
    </row>
    <row r="191" spans="1:3" x14ac:dyDescent="0.25">
      <c r="A191" t="s">
        <v>949</v>
      </c>
      <c r="B191" t="s">
        <v>797</v>
      </c>
      <c r="C191" t="s">
        <v>461</v>
      </c>
    </row>
    <row r="192" spans="1:3" x14ac:dyDescent="0.25">
      <c r="A192" t="s">
        <v>949</v>
      </c>
      <c r="B192" t="s">
        <v>711</v>
      </c>
      <c r="C192" t="s">
        <v>462</v>
      </c>
    </row>
    <row r="193" spans="1:3" x14ac:dyDescent="0.25">
      <c r="A193" t="s">
        <v>949</v>
      </c>
      <c r="B193" t="s">
        <v>798</v>
      </c>
      <c r="C193" t="s">
        <v>463</v>
      </c>
    </row>
    <row r="194" spans="1:3" x14ac:dyDescent="0.25">
      <c r="A194" t="s">
        <v>949</v>
      </c>
      <c r="B194" t="s">
        <v>799</v>
      </c>
      <c r="C194" t="s">
        <v>464</v>
      </c>
    </row>
    <row r="195" spans="1:3" x14ac:dyDescent="0.25">
      <c r="A195" t="s">
        <v>949</v>
      </c>
      <c r="B195" t="s">
        <v>800</v>
      </c>
      <c r="C195" t="s">
        <v>465</v>
      </c>
    </row>
    <row r="196" spans="1:3" x14ac:dyDescent="0.25">
      <c r="A196" t="s">
        <v>949</v>
      </c>
      <c r="B196" t="s">
        <v>801</v>
      </c>
      <c r="C196" t="s">
        <v>466</v>
      </c>
    </row>
    <row r="197" spans="1:3" x14ac:dyDescent="0.25">
      <c r="A197" t="s">
        <v>949</v>
      </c>
      <c r="B197" t="s">
        <v>802</v>
      </c>
      <c r="C197" t="s">
        <v>467</v>
      </c>
    </row>
    <row r="198" spans="1:3" x14ac:dyDescent="0.25">
      <c r="A198" t="s">
        <v>949</v>
      </c>
      <c r="B198" t="s">
        <v>803</v>
      </c>
      <c r="C198" t="s">
        <v>468</v>
      </c>
    </row>
    <row r="199" spans="1:3" x14ac:dyDescent="0.25">
      <c r="A199" t="s">
        <v>949</v>
      </c>
      <c r="B199" t="s">
        <v>712</v>
      </c>
      <c r="C199" t="s">
        <v>469</v>
      </c>
    </row>
    <row r="200" spans="1:3" x14ac:dyDescent="0.25">
      <c r="A200" t="s">
        <v>949</v>
      </c>
      <c r="B200" t="s">
        <v>713</v>
      </c>
      <c r="C200" t="s">
        <v>470</v>
      </c>
    </row>
    <row r="201" spans="1:3" x14ac:dyDescent="0.25">
      <c r="A201" t="s">
        <v>949</v>
      </c>
      <c r="B201" t="s">
        <v>714</v>
      </c>
      <c r="C201" t="s">
        <v>471</v>
      </c>
    </row>
    <row r="202" spans="1:3" x14ac:dyDescent="0.25">
      <c r="A202" t="s">
        <v>949</v>
      </c>
      <c r="B202" t="s">
        <v>804</v>
      </c>
      <c r="C202" t="s">
        <v>472</v>
      </c>
    </row>
    <row r="203" spans="1:3" x14ac:dyDescent="0.25">
      <c r="A203" t="s">
        <v>949</v>
      </c>
      <c r="B203" t="s">
        <v>805</v>
      </c>
      <c r="C203" t="s">
        <v>473</v>
      </c>
    </row>
    <row r="204" spans="1:3" x14ac:dyDescent="0.25">
      <c r="A204" t="s">
        <v>949</v>
      </c>
      <c r="B204" t="s">
        <v>806</v>
      </c>
      <c r="C204" t="s">
        <v>474</v>
      </c>
    </row>
    <row r="205" spans="1:3" x14ac:dyDescent="0.25">
      <c r="A205" t="s">
        <v>949</v>
      </c>
      <c r="B205" t="s">
        <v>807</v>
      </c>
      <c r="C205" t="s">
        <v>475</v>
      </c>
    </row>
    <row r="206" spans="1:3" x14ac:dyDescent="0.25">
      <c r="A206" t="s">
        <v>949</v>
      </c>
      <c r="B206" t="s">
        <v>808</v>
      </c>
      <c r="C206" t="s">
        <v>476</v>
      </c>
    </row>
    <row r="207" spans="1:3" x14ac:dyDescent="0.25">
      <c r="A207" t="s">
        <v>949</v>
      </c>
      <c r="B207" t="s">
        <v>715</v>
      </c>
      <c r="C207" t="s">
        <v>477</v>
      </c>
    </row>
    <row r="208" spans="1:3" x14ac:dyDescent="0.25">
      <c r="A208" t="s">
        <v>949</v>
      </c>
      <c r="B208" t="s">
        <v>716</v>
      </c>
      <c r="C208" t="s">
        <v>478</v>
      </c>
    </row>
    <row r="209" spans="1:3" x14ac:dyDescent="0.25">
      <c r="A209" t="s">
        <v>949</v>
      </c>
      <c r="B209" t="s">
        <v>809</v>
      </c>
      <c r="C209" t="s">
        <v>479</v>
      </c>
    </row>
    <row r="210" spans="1:3" x14ac:dyDescent="0.25">
      <c r="A210" t="s">
        <v>949</v>
      </c>
      <c r="B210" t="s">
        <v>717</v>
      </c>
      <c r="C210" t="s">
        <v>480</v>
      </c>
    </row>
    <row r="211" spans="1:3" x14ac:dyDescent="0.25">
      <c r="A211" t="s">
        <v>949</v>
      </c>
      <c r="B211" t="s">
        <v>810</v>
      </c>
      <c r="C211" t="s">
        <v>481</v>
      </c>
    </row>
    <row r="212" spans="1:3" x14ac:dyDescent="0.25">
      <c r="A212" t="s">
        <v>949</v>
      </c>
      <c r="B212" t="s">
        <v>811</v>
      </c>
      <c r="C212" t="s">
        <v>482</v>
      </c>
    </row>
    <row r="213" spans="1:3" x14ac:dyDescent="0.25">
      <c r="A213" t="s">
        <v>949</v>
      </c>
      <c r="B213" t="s">
        <v>812</v>
      </c>
      <c r="C213" t="s">
        <v>483</v>
      </c>
    </row>
    <row r="214" spans="1:3" x14ac:dyDescent="0.25">
      <c r="A214" t="s">
        <v>949</v>
      </c>
      <c r="B214" t="s">
        <v>813</v>
      </c>
      <c r="C214" t="s">
        <v>484</v>
      </c>
    </row>
    <row r="215" spans="1:3" x14ac:dyDescent="0.25">
      <c r="A215" t="s">
        <v>949</v>
      </c>
      <c r="B215" t="s">
        <v>718</v>
      </c>
      <c r="C215" t="s">
        <v>485</v>
      </c>
    </row>
    <row r="216" spans="1:3" x14ac:dyDescent="0.25">
      <c r="A216" t="s">
        <v>949</v>
      </c>
      <c r="B216" t="s">
        <v>814</v>
      </c>
      <c r="C216" t="s">
        <v>486</v>
      </c>
    </row>
    <row r="217" spans="1:3" x14ac:dyDescent="0.25">
      <c r="A217" t="s">
        <v>949</v>
      </c>
      <c r="B217" t="s">
        <v>815</v>
      </c>
      <c r="C217" t="s">
        <v>487</v>
      </c>
    </row>
    <row r="218" spans="1:3" x14ac:dyDescent="0.25">
      <c r="A218" t="s">
        <v>949</v>
      </c>
      <c r="B218" t="s">
        <v>816</v>
      </c>
      <c r="C218" t="s">
        <v>488</v>
      </c>
    </row>
    <row r="219" spans="1:3" x14ac:dyDescent="0.25">
      <c r="A219" t="s">
        <v>949</v>
      </c>
      <c r="B219" t="s">
        <v>817</v>
      </c>
      <c r="C219" t="s">
        <v>489</v>
      </c>
    </row>
    <row r="220" spans="1:3" x14ac:dyDescent="0.25">
      <c r="A220" t="s">
        <v>949</v>
      </c>
      <c r="B220" t="s">
        <v>719</v>
      </c>
      <c r="C220" t="s">
        <v>490</v>
      </c>
    </row>
    <row r="221" spans="1:3" x14ac:dyDescent="0.25">
      <c r="A221" t="s">
        <v>949</v>
      </c>
      <c r="B221" t="s">
        <v>818</v>
      </c>
      <c r="C221" t="s">
        <v>491</v>
      </c>
    </row>
    <row r="222" spans="1:3" x14ac:dyDescent="0.25">
      <c r="A222" t="s">
        <v>949</v>
      </c>
      <c r="B222" t="s">
        <v>819</v>
      </c>
      <c r="C222" t="s">
        <v>492</v>
      </c>
    </row>
    <row r="223" spans="1:3" x14ac:dyDescent="0.25">
      <c r="A223" t="s">
        <v>949</v>
      </c>
      <c r="B223" t="s">
        <v>820</v>
      </c>
      <c r="C223" t="s">
        <v>493</v>
      </c>
    </row>
    <row r="224" spans="1:3" x14ac:dyDescent="0.25">
      <c r="A224" t="s">
        <v>949</v>
      </c>
      <c r="B224" t="s">
        <v>720</v>
      </c>
      <c r="C224" t="s">
        <v>494</v>
      </c>
    </row>
    <row r="225" spans="1:3" x14ac:dyDescent="0.25">
      <c r="A225" t="s">
        <v>949</v>
      </c>
      <c r="B225" t="s">
        <v>822</v>
      </c>
      <c r="C225" t="s">
        <v>495</v>
      </c>
    </row>
    <row r="226" spans="1:3" x14ac:dyDescent="0.25">
      <c r="A226" t="s">
        <v>949</v>
      </c>
      <c r="B226" t="s">
        <v>821</v>
      </c>
      <c r="C226" t="s">
        <v>496</v>
      </c>
    </row>
    <row r="227" spans="1:3" x14ac:dyDescent="0.25">
      <c r="A227" t="s">
        <v>949</v>
      </c>
      <c r="B227" t="s">
        <v>823</v>
      </c>
      <c r="C227" t="s">
        <v>497</v>
      </c>
    </row>
    <row r="228" spans="1:3" x14ac:dyDescent="0.25">
      <c r="A228" t="s">
        <v>949</v>
      </c>
      <c r="B228" t="s">
        <v>721</v>
      </c>
      <c r="C228" t="s">
        <v>498</v>
      </c>
    </row>
    <row r="229" spans="1:3" x14ac:dyDescent="0.25">
      <c r="A229" t="s">
        <v>949</v>
      </c>
      <c r="B229" t="s">
        <v>824</v>
      </c>
      <c r="C229" t="s">
        <v>499</v>
      </c>
    </row>
    <row r="230" spans="1:3" x14ac:dyDescent="0.25">
      <c r="A230" t="s">
        <v>949</v>
      </c>
      <c r="B230" t="s">
        <v>828</v>
      </c>
      <c r="C230" t="s">
        <v>500</v>
      </c>
    </row>
    <row r="231" spans="1:3" x14ac:dyDescent="0.25">
      <c r="A231" t="s">
        <v>949</v>
      </c>
      <c r="B231" t="s">
        <v>825</v>
      </c>
      <c r="C231" t="s">
        <v>501</v>
      </c>
    </row>
    <row r="232" spans="1:3" x14ac:dyDescent="0.25">
      <c r="A232" t="s">
        <v>949</v>
      </c>
      <c r="B232" t="s">
        <v>826</v>
      </c>
      <c r="C232" t="s">
        <v>502</v>
      </c>
    </row>
    <row r="233" spans="1:3" x14ac:dyDescent="0.25">
      <c r="A233" t="s">
        <v>949</v>
      </c>
      <c r="B233" t="s">
        <v>722</v>
      </c>
      <c r="C233" t="s">
        <v>503</v>
      </c>
    </row>
    <row r="234" spans="1:3" x14ac:dyDescent="0.25">
      <c r="A234" t="s">
        <v>949</v>
      </c>
      <c r="B234" t="s">
        <v>827</v>
      </c>
      <c r="C234" t="s">
        <v>504</v>
      </c>
    </row>
    <row r="235" spans="1:3" x14ac:dyDescent="0.25">
      <c r="A235" t="s">
        <v>949</v>
      </c>
      <c r="B235" t="s">
        <v>829</v>
      </c>
      <c r="C235" t="s">
        <v>505</v>
      </c>
    </row>
    <row r="236" spans="1:3" x14ac:dyDescent="0.25">
      <c r="A236" t="s">
        <v>949</v>
      </c>
      <c r="B236" t="s">
        <v>830</v>
      </c>
      <c r="C236" t="s">
        <v>506</v>
      </c>
    </row>
    <row r="237" spans="1:3" x14ac:dyDescent="0.25">
      <c r="A237" t="s">
        <v>949</v>
      </c>
      <c r="B237" t="s">
        <v>831</v>
      </c>
      <c r="C237" t="s">
        <v>507</v>
      </c>
    </row>
    <row r="238" spans="1:3" x14ac:dyDescent="0.25">
      <c r="A238" t="s">
        <v>949</v>
      </c>
      <c r="B238" t="s">
        <v>832</v>
      </c>
      <c r="C238" t="s">
        <v>508</v>
      </c>
    </row>
    <row r="239" spans="1:3" x14ac:dyDescent="0.25">
      <c r="A239" t="s">
        <v>949</v>
      </c>
      <c r="B239" t="s">
        <v>833</v>
      </c>
      <c r="C239" t="s">
        <v>509</v>
      </c>
    </row>
    <row r="240" spans="1:3" x14ac:dyDescent="0.25">
      <c r="A240" t="s">
        <v>949</v>
      </c>
      <c r="B240" t="s">
        <v>834</v>
      </c>
      <c r="C240" t="s">
        <v>510</v>
      </c>
    </row>
    <row r="241" spans="1:3" x14ac:dyDescent="0.25">
      <c r="A241" t="s">
        <v>949</v>
      </c>
      <c r="B241" t="s">
        <v>723</v>
      </c>
      <c r="C241" t="s">
        <v>511</v>
      </c>
    </row>
    <row r="242" spans="1:3" x14ac:dyDescent="0.25">
      <c r="A242" t="s">
        <v>949</v>
      </c>
      <c r="B242" t="s">
        <v>724</v>
      </c>
      <c r="C242" t="s">
        <v>512</v>
      </c>
    </row>
    <row r="243" spans="1:3" x14ac:dyDescent="0.25">
      <c r="A243" t="s">
        <v>949</v>
      </c>
      <c r="B243" t="s">
        <v>835</v>
      </c>
      <c r="C243" t="s">
        <v>513</v>
      </c>
    </row>
    <row r="244" spans="1:3" x14ac:dyDescent="0.25">
      <c r="A244" t="s">
        <v>949</v>
      </c>
      <c r="B244" t="s">
        <v>836</v>
      </c>
      <c r="C244" t="s">
        <v>514</v>
      </c>
    </row>
    <row r="245" spans="1:3" x14ac:dyDescent="0.25">
      <c r="A245" t="s">
        <v>949</v>
      </c>
      <c r="B245" t="s">
        <v>725</v>
      </c>
      <c r="C245" t="s">
        <v>515</v>
      </c>
    </row>
    <row r="246" spans="1:3" x14ac:dyDescent="0.25">
      <c r="A246" t="s">
        <v>949</v>
      </c>
      <c r="B246" t="s">
        <v>726</v>
      </c>
      <c r="C246" t="s">
        <v>516</v>
      </c>
    </row>
    <row r="247" spans="1:3" x14ac:dyDescent="0.25">
      <c r="A247" t="s">
        <v>949</v>
      </c>
      <c r="B247" t="s">
        <v>727</v>
      </c>
      <c r="C247" t="s">
        <v>517</v>
      </c>
    </row>
    <row r="248" spans="1:3" x14ac:dyDescent="0.25">
      <c r="A248" t="s">
        <v>949</v>
      </c>
      <c r="B248" t="s">
        <v>837</v>
      </c>
      <c r="C248" t="s">
        <v>518</v>
      </c>
    </row>
    <row r="249" spans="1:3" x14ac:dyDescent="0.25">
      <c r="A249" t="s">
        <v>949</v>
      </c>
      <c r="B249" t="s">
        <v>728</v>
      </c>
      <c r="C249" t="s">
        <v>519</v>
      </c>
    </row>
    <row r="250" spans="1:3" x14ac:dyDescent="0.25">
      <c r="A250" t="s">
        <v>949</v>
      </c>
      <c r="B250" t="s">
        <v>729</v>
      </c>
      <c r="C250" t="s">
        <v>520</v>
      </c>
    </row>
    <row r="251" spans="1:3" x14ac:dyDescent="0.25">
      <c r="A251" t="s">
        <v>949</v>
      </c>
      <c r="B251" t="s">
        <v>730</v>
      </c>
      <c r="C251" t="s">
        <v>521</v>
      </c>
    </row>
    <row r="252" spans="1:3" x14ac:dyDescent="0.25">
      <c r="A252" t="s">
        <v>949</v>
      </c>
      <c r="B252" t="s">
        <v>731</v>
      </c>
      <c r="C252" t="s">
        <v>522</v>
      </c>
    </row>
    <row r="253" spans="1:3" x14ac:dyDescent="0.25">
      <c r="A253" t="s">
        <v>949</v>
      </c>
      <c r="B253" t="s">
        <v>838</v>
      </c>
      <c r="C253" t="s">
        <v>523</v>
      </c>
    </row>
    <row r="254" spans="1:3" x14ac:dyDescent="0.25">
      <c r="A254" t="s">
        <v>949</v>
      </c>
      <c r="B254" t="s">
        <v>839</v>
      </c>
      <c r="C254" t="s">
        <v>524</v>
      </c>
    </row>
    <row r="255" spans="1:3" x14ac:dyDescent="0.25">
      <c r="A255" t="s">
        <v>949</v>
      </c>
      <c r="B255" t="s">
        <v>840</v>
      </c>
      <c r="C255" t="s">
        <v>525</v>
      </c>
    </row>
    <row r="256" spans="1:3" x14ac:dyDescent="0.25">
      <c r="A256" t="s">
        <v>949</v>
      </c>
      <c r="B256" t="s">
        <v>732</v>
      </c>
      <c r="C256" t="s">
        <v>526</v>
      </c>
    </row>
    <row r="257" spans="1:3" x14ac:dyDescent="0.25">
      <c r="A257" t="s">
        <v>949</v>
      </c>
      <c r="B257" t="s">
        <v>841</v>
      </c>
      <c r="C257" t="s">
        <v>527</v>
      </c>
    </row>
    <row r="258" spans="1:3" x14ac:dyDescent="0.25">
      <c r="A258" t="s">
        <v>949</v>
      </c>
      <c r="B258" t="s">
        <v>842</v>
      </c>
      <c r="C258" t="s">
        <v>528</v>
      </c>
    </row>
    <row r="259" spans="1:3" x14ac:dyDescent="0.25">
      <c r="A259" t="s">
        <v>949</v>
      </c>
      <c r="B259" t="s">
        <v>843</v>
      </c>
      <c r="C259" t="s">
        <v>529</v>
      </c>
    </row>
    <row r="260" spans="1:3" x14ac:dyDescent="0.25">
      <c r="A260" t="s">
        <v>949</v>
      </c>
      <c r="B260" t="s">
        <v>844</v>
      </c>
      <c r="C260" t="s">
        <v>530</v>
      </c>
    </row>
    <row r="261" spans="1:3" x14ac:dyDescent="0.25">
      <c r="A261" t="s">
        <v>949</v>
      </c>
      <c r="B261" t="s">
        <v>733</v>
      </c>
      <c r="C261" t="s">
        <v>531</v>
      </c>
    </row>
    <row r="262" spans="1:3" x14ac:dyDescent="0.25">
      <c r="A262" t="s">
        <v>949</v>
      </c>
      <c r="B262" t="s">
        <v>845</v>
      </c>
      <c r="C262" t="s">
        <v>532</v>
      </c>
    </row>
    <row r="263" spans="1:3" x14ac:dyDescent="0.25">
      <c r="A263" t="s">
        <v>949</v>
      </c>
      <c r="B263" t="s">
        <v>846</v>
      </c>
      <c r="C263" t="s">
        <v>533</v>
      </c>
    </row>
    <row r="264" spans="1:3" x14ac:dyDescent="0.25">
      <c r="A264" t="s">
        <v>949</v>
      </c>
      <c r="B264" t="s">
        <v>734</v>
      </c>
      <c r="C264" t="s">
        <v>534</v>
      </c>
    </row>
    <row r="265" spans="1:3" x14ac:dyDescent="0.25">
      <c r="A265" t="s">
        <v>949</v>
      </c>
      <c r="B265" t="s">
        <v>847</v>
      </c>
      <c r="C265" t="s">
        <v>535</v>
      </c>
    </row>
    <row r="266" spans="1:3" x14ac:dyDescent="0.25">
      <c r="A266" t="s">
        <v>949</v>
      </c>
      <c r="B266" t="s">
        <v>735</v>
      </c>
      <c r="C266" t="s">
        <v>536</v>
      </c>
    </row>
    <row r="267" spans="1:3" x14ac:dyDescent="0.25">
      <c r="A267" t="s">
        <v>949</v>
      </c>
      <c r="B267" t="s">
        <v>736</v>
      </c>
      <c r="C267" t="s">
        <v>537</v>
      </c>
    </row>
    <row r="268" spans="1:3" x14ac:dyDescent="0.25">
      <c r="A268" t="s">
        <v>949</v>
      </c>
      <c r="B268" t="s">
        <v>737</v>
      </c>
      <c r="C268" t="s">
        <v>538</v>
      </c>
    </row>
    <row r="269" spans="1:3" x14ac:dyDescent="0.25">
      <c r="A269" t="s">
        <v>949</v>
      </c>
      <c r="B269" t="s">
        <v>848</v>
      </c>
      <c r="C269" t="s">
        <v>539</v>
      </c>
    </row>
    <row r="270" spans="1:3" x14ac:dyDescent="0.25">
      <c r="A270" t="s">
        <v>949</v>
      </c>
      <c r="B270" t="s">
        <v>849</v>
      </c>
      <c r="C270" t="s">
        <v>540</v>
      </c>
    </row>
    <row r="271" spans="1:3" x14ac:dyDescent="0.25">
      <c r="A271" t="s">
        <v>949</v>
      </c>
      <c r="B271" t="s">
        <v>850</v>
      </c>
      <c r="C271" t="s">
        <v>541</v>
      </c>
    </row>
    <row r="272" spans="1:3" x14ac:dyDescent="0.25">
      <c r="A272" t="s">
        <v>949</v>
      </c>
      <c r="B272" t="s">
        <v>852</v>
      </c>
      <c r="C272" t="s">
        <v>851</v>
      </c>
    </row>
    <row r="273" spans="1:3" x14ac:dyDescent="0.25">
      <c r="A273" t="s">
        <v>949</v>
      </c>
      <c r="B273" t="s">
        <v>853</v>
      </c>
      <c r="C273" t="s">
        <v>542</v>
      </c>
    </row>
    <row r="274" spans="1:3" x14ac:dyDescent="0.25">
      <c r="A274" t="s">
        <v>949</v>
      </c>
      <c r="B274" t="s">
        <v>854</v>
      </c>
      <c r="C274" t="s">
        <v>543</v>
      </c>
    </row>
    <row r="275" spans="1:3" x14ac:dyDescent="0.25">
      <c r="A275" t="s">
        <v>949</v>
      </c>
      <c r="B275" t="s">
        <v>855</v>
      </c>
      <c r="C275" t="s">
        <v>544</v>
      </c>
    </row>
    <row r="276" spans="1:3" x14ac:dyDescent="0.25">
      <c r="A276" t="s">
        <v>949</v>
      </c>
      <c r="B276" t="s">
        <v>738</v>
      </c>
      <c r="C276" t="s">
        <v>545</v>
      </c>
    </row>
    <row r="277" spans="1:3" x14ac:dyDescent="0.25">
      <c r="A277" t="s">
        <v>949</v>
      </c>
      <c r="B277" t="s">
        <v>739</v>
      </c>
      <c r="C277" t="s">
        <v>546</v>
      </c>
    </row>
    <row r="278" spans="1:3" x14ac:dyDescent="0.25">
      <c r="A278" t="s">
        <v>949</v>
      </c>
      <c r="B278" t="s">
        <v>740</v>
      </c>
      <c r="C278" t="s">
        <v>547</v>
      </c>
    </row>
    <row r="279" spans="1:3" x14ac:dyDescent="0.25">
      <c r="A279" t="s">
        <v>949</v>
      </c>
      <c r="B279" t="s">
        <v>856</v>
      </c>
      <c r="C279" t="s">
        <v>548</v>
      </c>
    </row>
    <row r="280" spans="1:3" x14ac:dyDescent="0.25">
      <c r="A280" t="s">
        <v>949</v>
      </c>
      <c r="B280" t="s">
        <v>857</v>
      </c>
      <c r="C280" t="s">
        <v>549</v>
      </c>
    </row>
    <row r="281" spans="1:3" x14ac:dyDescent="0.25">
      <c r="A281" t="s">
        <v>949</v>
      </c>
      <c r="B281" t="s">
        <v>858</v>
      </c>
      <c r="C281" t="s">
        <v>550</v>
      </c>
    </row>
    <row r="282" spans="1:3" x14ac:dyDescent="0.25">
      <c r="A282" t="s">
        <v>949</v>
      </c>
      <c r="B282" t="s">
        <v>859</v>
      </c>
      <c r="C282" t="s">
        <v>551</v>
      </c>
    </row>
    <row r="283" spans="1:3" x14ac:dyDescent="0.25">
      <c r="A283" t="s">
        <v>949</v>
      </c>
      <c r="B283" t="s">
        <v>860</v>
      </c>
      <c r="C283" t="s">
        <v>552</v>
      </c>
    </row>
    <row r="284" spans="1:3" x14ac:dyDescent="0.25">
      <c r="A284" t="s">
        <v>949</v>
      </c>
      <c r="B284" t="s">
        <v>861</v>
      </c>
      <c r="C284" t="s">
        <v>553</v>
      </c>
    </row>
    <row r="285" spans="1:3" x14ac:dyDescent="0.25">
      <c r="A285" t="s">
        <v>949</v>
      </c>
      <c r="B285" t="s">
        <v>741</v>
      </c>
      <c r="C285" t="s">
        <v>554</v>
      </c>
    </row>
    <row r="286" spans="1:3" x14ac:dyDescent="0.25">
      <c r="A286" t="s">
        <v>949</v>
      </c>
      <c r="B286" t="s">
        <v>862</v>
      </c>
      <c r="C286" t="s">
        <v>555</v>
      </c>
    </row>
    <row r="287" spans="1:3" x14ac:dyDescent="0.25">
      <c r="A287" t="s">
        <v>949</v>
      </c>
      <c r="B287" t="s">
        <v>863</v>
      </c>
      <c r="C287" t="s">
        <v>556</v>
      </c>
    </row>
    <row r="288" spans="1:3" x14ac:dyDescent="0.25">
      <c r="A288" t="s">
        <v>949</v>
      </c>
      <c r="B288" t="s">
        <v>742</v>
      </c>
      <c r="C288" t="s">
        <v>557</v>
      </c>
    </row>
    <row r="289" spans="1:3" x14ac:dyDescent="0.25">
      <c r="A289" t="s">
        <v>949</v>
      </c>
      <c r="B289" t="s">
        <v>864</v>
      </c>
      <c r="C289" t="s">
        <v>558</v>
      </c>
    </row>
    <row r="290" spans="1:3" x14ac:dyDescent="0.25">
      <c r="A290" t="s">
        <v>949</v>
      </c>
      <c r="B290" t="s">
        <v>865</v>
      </c>
      <c r="C290" t="s">
        <v>559</v>
      </c>
    </row>
    <row r="291" spans="1:3" x14ac:dyDescent="0.25">
      <c r="A291" t="s">
        <v>949</v>
      </c>
      <c r="B291" t="s">
        <v>866</v>
      </c>
      <c r="C291" t="s">
        <v>560</v>
      </c>
    </row>
    <row r="292" spans="1:3" x14ac:dyDescent="0.25">
      <c r="A292" t="s">
        <v>949</v>
      </c>
      <c r="B292" t="s">
        <v>867</v>
      </c>
      <c r="C292" t="s">
        <v>561</v>
      </c>
    </row>
    <row r="293" spans="1:3" x14ac:dyDescent="0.25">
      <c r="A293" t="s">
        <v>949</v>
      </c>
      <c r="B293" t="s">
        <v>868</v>
      </c>
      <c r="C293" t="s">
        <v>562</v>
      </c>
    </row>
    <row r="294" spans="1:3" x14ac:dyDescent="0.25">
      <c r="A294" t="s">
        <v>949</v>
      </c>
      <c r="B294" t="s">
        <v>743</v>
      </c>
      <c r="C294" t="s">
        <v>563</v>
      </c>
    </row>
    <row r="295" spans="1:3" x14ac:dyDescent="0.25">
      <c r="A295" t="s">
        <v>949</v>
      </c>
      <c r="B295" t="s">
        <v>744</v>
      </c>
      <c r="C295" t="s">
        <v>564</v>
      </c>
    </row>
    <row r="296" spans="1:3" x14ac:dyDescent="0.25">
      <c r="A296" t="s">
        <v>949</v>
      </c>
      <c r="B296" t="s">
        <v>869</v>
      </c>
      <c r="C296" t="s">
        <v>565</v>
      </c>
    </row>
    <row r="297" spans="1:3" x14ac:dyDescent="0.25">
      <c r="A297" t="s">
        <v>949</v>
      </c>
      <c r="B297" t="s">
        <v>745</v>
      </c>
      <c r="C297" t="s">
        <v>566</v>
      </c>
    </row>
    <row r="298" spans="1:3" x14ac:dyDescent="0.25">
      <c r="A298" t="s">
        <v>949</v>
      </c>
      <c r="B298" t="s">
        <v>870</v>
      </c>
      <c r="C298" t="s">
        <v>567</v>
      </c>
    </row>
    <row r="299" spans="1:3" x14ac:dyDescent="0.25">
      <c r="A299" t="s">
        <v>949</v>
      </c>
      <c r="B299" t="s">
        <v>871</v>
      </c>
      <c r="C299" t="s">
        <v>568</v>
      </c>
    </row>
    <row r="300" spans="1:3" x14ac:dyDescent="0.25">
      <c r="A300" t="s">
        <v>949</v>
      </c>
      <c r="B300" t="s">
        <v>872</v>
      </c>
      <c r="C300" t="s">
        <v>569</v>
      </c>
    </row>
    <row r="301" spans="1:3" x14ac:dyDescent="0.25">
      <c r="A301" t="s">
        <v>949</v>
      </c>
      <c r="B301" t="s">
        <v>746</v>
      </c>
      <c r="C301" t="s">
        <v>570</v>
      </c>
    </row>
    <row r="302" spans="1:3" x14ac:dyDescent="0.25">
      <c r="A302" t="s">
        <v>949</v>
      </c>
      <c r="B302" t="s">
        <v>873</v>
      </c>
      <c r="C302" t="s">
        <v>571</v>
      </c>
    </row>
    <row r="303" spans="1:3" x14ac:dyDescent="0.25">
      <c r="A303" t="s">
        <v>949</v>
      </c>
      <c r="B303" t="s">
        <v>874</v>
      </c>
      <c r="C303" t="s">
        <v>572</v>
      </c>
    </row>
    <row r="304" spans="1:3" x14ac:dyDescent="0.25">
      <c r="A304" t="s">
        <v>949</v>
      </c>
      <c r="B304" t="s">
        <v>747</v>
      </c>
      <c r="C304" t="s">
        <v>573</v>
      </c>
    </row>
    <row r="305" spans="1:3" x14ac:dyDescent="0.25">
      <c r="A305" t="s">
        <v>949</v>
      </c>
      <c r="B305" t="s">
        <v>748</v>
      </c>
      <c r="C305" t="s">
        <v>574</v>
      </c>
    </row>
    <row r="306" spans="1:3" x14ac:dyDescent="0.25">
      <c r="A306" t="s">
        <v>949</v>
      </c>
      <c r="B306" t="s">
        <v>875</v>
      </c>
      <c r="C306" t="s">
        <v>575</v>
      </c>
    </row>
    <row r="307" spans="1:3" x14ac:dyDescent="0.25">
      <c r="A307" t="s">
        <v>949</v>
      </c>
      <c r="B307" t="s">
        <v>749</v>
      </c>
      <c r="C307" t="s">
        <v>576</v>
      </c>
    </row>
    <row r="308" spans="1:3" x14ac:dyDescent="0.25">
      <c r="A308" t="s">
        <v>949</v>
      </c>
      <c r="B308" t="s">
        <v>750</v>
      </c>
      <c r="C308" t="s">
        <v>577</v>
      </c>
    </row>
    <row r="309" spans="1:3" x14ac:dyDescent="0.25">
      <c r="A309" t="s">
        <v>949</v>
      </c>
      <c r="B309" t="s">
        <v>751</v>
      </c>
      <c r="C309" t="s">
        <v>578</v>
      </c>
    </row>
    <row r="310" spans="1:3" x14ac:dyDescent="0.25">
      <c r="A310" t="s">
        <v>949</v>
      </c>
      <c r="B310" t="s">
        <v>752</v>
      </c>
      <c r="C310" t="s">
        <v>579</v>
      </c>
    </row>
    <row r="311" spans="1:3" x14ac:dyDescent="0.25">
      <c r="A311" t="s">
        <v>949</v>
      </c>
      <c r="B311" t="s">
        <v>753</v>
      </c>
      <c r="C311" t="s">
        <v>580</v>
      </c>
    </row>
    <row r="312" spans="1:3" x14ac:dyDescent="0.25">
      <c r="A312" t="s">
        <v>949</v>
      </c>
      <c r="B312" t="s">
        <v>877</v>
      </c>
      <c r="C312" t="s">
        <v>581</v>
      </c>
    </row>
    <row r="313" spans="1:3" x14ac:dyDescent="0.25">
      <c r="A313" t="s">
        <v>949</v>
      </c>
      <c r="B313" t="s">
        <v>876</v>
      </c>
      <c r="C313" t="s">
        <v>582</v>
      </c>
    </row>
    <row r="314" spans="1:3" x14ac:dyDescent="0.25">
      <c r="A314" t="s">
        <v>949</v>
      </c>
      <c r="B314" t="s">
        <v>878</v>
      </c>
      <c r="C314" t="s">
        <v>583</v>
      </c>
    </row>
    <row r="315" spans="1:3" x14ac:dyDescent="0.25">
      <c r="A315" t="s">
        <v>949</v>
      </c>
      <c r="B315" t="s">
        <v>879</v>
      </c>
      <c r="C315" t="s">
        <v>584</v>
      </c>
    </row>
    <row r="316" spans="1:3" x14ac:dyDescent="0.25">
      <c r="A316" t="s">
        <v>949</v>
      </c>
      <c r="B316" t="s">
        <v>880</v>
      </c>
      <c r="C316" t="s">
        <v>585</v>
      </c>
    </row>
    <row r="317" spans="1:3" x14ac:dyDescent="0.25">
      <c r="A317" t="s">
        <v>949</v>
      </c>
      <c r="B317" t="s">
        <v>881</v>
      </c>
      <c r="C317" t="s">
        <v>586</v>
      </c>
    </row>
    <row r="318" spans="1:3" x14ac:dyDescent="0.25">
      <c r="A318" t="s">
        <v>949</v>
      </c>
      <c r="B318" t="s">
        <v>882</v>
      </c>
      <c r="C318" t="s">
        <v>587</v>
      </c>
    </row>
    <row r="319" spans="1:3" x14ac:dyDescent="0.25">
      <c r="A319" t="s">
        <v>949</v>
      </c>
      <c r="B319" t="s">
        <v>883</v>
      </c>
      <c r="C319" t="s">
        <v>588</v>
      </c>
    </row>
    <row r="320" spans="1:3" x14ac:dyDescent="0.25">
      <c r="A320" t="s">
        <v>949</v>
      </c>
      <c r="B320" t="s">
        <v>884</v>
      </c>
      <c r="C320" t="s">
        <v>589</v>
      </c>
    </row>
    <row r="321" spans="1:3" x14ac:dyDescent="0.25">
      <c r="A321" t="s">
        <v>949</v>
      </c>
      <c r="B321" t="s">
        <v>754</v>
      </c>
      <c r="C321" t="s">
        <v>590</v>
      </c>
    </row>
    <row r="322" spans="1:3" x14ac:dyDescent="0.25">
      <c r="A322" t="s">
        <v>949</v>
      </c>
      <c r="B322" t="s">
        <v>885</v>
      </c>
      <c r="C322" t="s">
        <v>591</v>
      </c>
    </row>
    <row r="323" spans="1:3" x14ac:dyDescent="0.25">
      <c r="A323" t="s">
        <v>949</v>
      </c>
      <c r="B323" t="s">
        <v>886</v>
      </c>
      <c r="C323" t="s">
        <v>592</v>
      </c>
    </row>
    <row r="324" spans="1:3" x14ac:dyDescent="0.25">
      <c r="A324" t="s">
        <v>949</v>
      </c>
      <c r="B324" t="s">
        <v>888</v>
      </c>
      <c r="C324" t="s">
        <v>887</v>
      </c>
    </row>
    <row r="325" spans="1:3" x14ac:dyDescent="0.25">
      <c r="A325" t="s">
        <v>949</v>
      </c>
      <c r="B325" t="s">
        <v>889</v>
      </c>
      <c r="C325" t="s">
        <v>593</v>
      </c>
    </row>
    <row r="326" spans="1:3" x14ac:dyDescent="0.25">
      <c r="A326" t="s">
        <v>949</v>
      </c>
      <c r="B326" t="s">
        <v>755</v>
      </c>
      <c r="C326" t="s">
        <v>594</v>
      </c>
    </row>
    <row r="327" spans="1:3" x14ac:dyDescent="0.25">
      <c r="A327" t="s">
        <v>949</v>
      </c>
      <c r="B327" t="s">
        <v>890</v>
      </c>
      <c r="C327" t="s">
        <v>595</v>
      </c>
    </row>
    <row r="328" spans="1:3" x14ac:dyDescent="0.25">
      <c r="A328" t="s">
        <v>949</v>
      </c>
      <c r="B328" t="s">
        <v>756</v>
      </c>
      <c r="C328" t="s">
        <v>596</v>
      </c>
    </row>
    <row r="329" spans="1:3" x14ac:dyDescent="0.25">
      <c r="A329" t="s">
        <v>949</v>
      </c>
      <c r="B329" t="s">
        <v>891</v>
      </c>
      <c r="C329" t="s">
        <v>597</v>
      </c>
    </row>
    <row r="330" spans="1:3" x14ac:dyDescent="0.25">
      <c r="A330" t="s">
        <v>949</v>
      </c>
      <c r="B330" t="s">
        <v>757</v>
      </c>
      <c r="C330" t="s">
        <v>598</v>
      </c>
    </row>
    <row r="331" spans="1:3" x14ac:dyDescent="0.25">
      <c r="A331" t="s">
        <v>949</v>
      </c>
      <c r="B331" t="s">
        <v>758</v>
      </c>
      <c r="C331" t="s">
        <v>599</v>
      </c>
    </row>
    <row r="332" spans="1:3" x14ac:dyDescent="0.25">
      <c r="A332" t="s">
        <v>949</v>
      </c>
      <c r="B332" t="s">
        <v>892</v>
      </c>
      <c r="C332" t="s">
        <v>600</v>
      </c>
    </row>
    <row r="333" spans="1:3" x14ac:dyDescent="0.25">
      <c r="A333" t="s">
        <v>949</v>
      </c>
      <c r="B333" t="s">
        <v>759</v>
      </c>
      <c r="C333" t="s">
        <v>601</v>
      </c>
    </row>
    <row r="334" spans="1:3" x14ac:dyDescent="0.25">
      <c r="A334" t="s">
        <v>949</v>
      </c>
      <c r="B334" t="s">
        <v>893</v>
      </c>
      <c r="C334" t="s">
        <v>602</v>
      </c>
    </row>
    <row r="335" spans="1:3" x14ac:dyDescent="0.25">
      <c r="A335" t="s">
        <v>949</v>
      </c>
      <c r="B335" t="s">
        <v>894</v>
      </c>
      <c r="C335" t="s">
        <v>603</v>
      </c>
    </row>
    <row r="336" spans="1:3" x14ac:dyDescent="0.25">
      <c r="A336" t="s">
        <v>949</v>
      </c>
      <c r="B336" t="s">
        <v>895</v>
      </c>
      <c r="C336" t="s">
        <v>604</v>
      </c>
    </row>
    <row r="337" spans="1:3" x14ac:dyDescent="0.25">
      <c r="A337" t="s">
        <v>949</v>
      </c>
      <c r="B337" t="s">
        <v>896</v>
      </c>
      <c r="C337" t="s">
        <v>605</v>
      </c>
    </row>
    <row r="338" spans="1:3" x14ac:dyDescent="0.25">
      <c r="A338" t="s">
        <v>949</v>
      </c>
      <c r="B338" t="s">
        <v>897</v>
      </c>
      <c r="C338" t="s">
        <v>606</v>
      </c>
    </row>
    <row r="339" spans="1:3" x14ac:dyDescent="0.25">
      <c r="A339" t="s">
        <v>949</v>
      </c>
      <c r="B339" t="s">
        <v>760</v>
      </c>
      <c r="C339" t="s">
        <v>607</v>
      </c>
    </row>
    <row r="340" spans="1:3" x14ac:dyDescent="0.25">
      <c r="A340" t="s">
        <v>949</v>
      </c>
      <c r="B340" t="s">
        <v>761</v>
      </c>
      <c r="C340" t="s">
        <v>608</v>
      </c>
    </row>
    <row r="341" spans="1:3" x14ac:dyDescent="0.25">
      <c r="A341" t="s">
        <v>949</v>
      </c>
      <c r="B341" t="s">
        <v>898</v>
      </c>
      <c r="C341" t="s">
        <v>609</v>
      </c>
    </row>
    <row r="342" spans="1:3" x14ac:dyDescent="0.25">
      <c r="A342" t="s">
        <v>949</v>
      </c>
      <c r="B342" t="s">
        <v>762</v>
      </c>
      <c r="C342" t="s">
        <v>610</v>
      </c>
    </row>
    <row r="343" spans="1:3" x14ac:dyDescent="0.25">
      <c r="A343" t="s">
        <v>949</v>
      </c>
      <c r="B343" t="s">
        <v>899</v>
      </c>
      <c r="C343" t="s">
        <v>611</v>
      </c>
    </row>
    <row r="344" spans="1:3" x14ac:dyDescent="0.25">
      <c r="A344" t="s">
        <v>949</v>
      </c>
      <c r="B344" t="s">
        <v>900</v>
      </c>
      <c r="C344" t="s">
        <v>612</v>
      </c>
    </row>
    <row r="345" spans="1:3" x14ac:dyDescent="0.25">
      <c r="A345" t="s">
        <v>949</v>
      </c>
      <c r="B345" t="s">
        <v>901</v>
      </c>
      <c r="C345" t="s">
        <v>613</v>
      </c>
    </row>
    <row r="346" spans="1:3" x14ac:dyDescent="0.25">
      <c r="A346" t="s">
        <v>949</v>
      </c>
      <c r="B346" t="s">
        <v>902</v>
      </c>
      <c r="C346" t="s">
        <v>614</v>
      </c>
    </row>
    <row r="347" spans="1:3" x14ac:dyDescent="0.25">
      <c r="A347" t="s">
        <v>949</v>
      </c>
      <c r="B347" t="s">
        <v>903</v>
      </c>
      <c r="C347" t="s">
        <v>615</v>
      </c>
    </row>
    <row r="348" spans="1:3" x14ac:dyDescent="0.25">
      <c r="A348" t="s">
        <v>949</v>
      </c>
      <c r="B348" t="s">
        <v>904</v>
      </c>
      <c r="C348" t="s">
        <v>616</v>
      </c>
    </row>
    <row r="349" spans="1:3" x14ac:dyDescent="0.25">
      <c r="A349" t="s">
        <v>949</v>
      </c>
      <c r="B349" t="s">
        <v>905</v>
      </c>
      <c r="C349" t="s">
        <v>617</v>
      </c>
    </row>
    <row r="350" spans="1:3" x14ac:dyDescent="0.25">
      <c r="A350" t="s">
        <v>949</v>
      </c>
      <c r="B350" t="s">
        <v>906</v>
      </c>
      <c r="C350" t="s">
        <v>618</v>
      </c>
    </row>
    <row r="351" spans="1:3" x14ac:dyDescent="0.25">
      <c r="A351" t="s">
        <v>949</v>
      </c>
      <c r="B351" t="s">
        <v>907</v>
      </c>
      <c r="C351" t="s">
        <v>619</v>
      </c>
    </row>
    <row r="352" spans="1:3" x14ac:dyDescent="0.25">
      <c r="A352" t="s">
        <v>949</v>
      </c>
      <c r="B352" t="s">
        <v>763</v>
      </c>
      <c r="C352" t="s">
        <v>620</v>
      </c>
    </row>
    <row r="353" spans="1:3" x14ac:dyDescent="0.25">
      <c r="A353" t="s">
        <v>949</v>
      </c>
      <c r="B353" t="s">
        <v>764</v>
      </c>
      <c r="C353" t="s">
        <v>621</v>
      </c>
    </row>
    <row r="354" spans="1:3" x14ac:dyDescent="0.25">
      <c r="A354" t="s">
        <v>949</v>
      </c>
      <c r="B354" t="s">
        <v>765</v>
      </c>
      <c r="C354" t="s">
        <v>622</v>
      </c>
    </row>
    <row r="355" spans="1:3" x14ac:dyDescent="0.25">
      <c r="A355" t="s">
        <v>949</v>
      </c>
      <c r="B355" t="s">
        <v>908</v>
      </c>
      <c r="C355" t="s">
        <v>623</v>
      </c>
    </row>
    <row r="356" spans="1:3" x14ac:dyDescent="0.25">
      <c r="A356" t="s">
        <v>949</v>
      </c>
      <c r="B356" t="s">
        <v>766</v>
      </c>
      <c r="C356" t="s">
        <v>624</v>
      </c>
    </row>
    <row r="357" spans="1:3" x14ac:dyDescent="0.25">
      <c r="A357" t="s">
        <v>949</v>
      </c>
      <c r="B357" t="s">
        <v>909</v>
      </c>
      <c r="C357" t="s">
        <v>625</v>
      </c>
    </row>
    <row r="358" spans="1:3" x14ac:dyDescent="0.25">
      <c r="A358" t="s">
        <v>949</v>
      </c>
      <c r="B358" t="s">
        <v>910</v>
      </c>
      <c r="C358" t="s">
        <v>626</v>
      </c>
    </row>
    <row r="359" spans="1:3" x14ac:dyDescent="0.25">
      <c r="A359" t="s">
        <v>949</v>
      </c>
      <c r="B359" t="s">
        <v>911</v>
      </c>
      <c r="C359" t="s">
        <v>627</v>
      </c>
    </row>
    <row r="360" spans="1:3" x14ac:dyDescent="0.25">
      <c r="A360" t="s">
        <v>949</v>
      </c>
      <c r="B360" t="s">
        <v>912</v>
      </c>
      <c r="C360" t="s">
        <v>628</v>
      </c>
    </row>
    <row r="361" spans="1:3" x14ac:dyDescent="0.25">
      <c r="A361" t="s">
        <v>949</v>
      </c>
      <c r="B361" t="s">
        <v>767</v>
      </c>
      <c r="C361" t="s">
        <v>629</v>
      </c>
    </row>
    <row r="362" spans="1:3" x14ac:dyDescent="0.25">
      <c r="A362" t="s">
        <v>949</v>
      </c>
      <c r="B362" t="s">
        <v>768</v>
      </c>
      <c r="C362" t="s">
        <v>630</v>
      </c>
    </row>
    <row r="363" spans="1:3" x14ac:dyDescent="0.25">
      <c r="A363" t="s">
        <v>949</v>
      </c>
      <c r="B363" t="s">
        <v>769</v>
      </c>
      <c r="C363" t="s">
        <v>631</v>
      </c>
    </row>
    <row r="364" spans="1:3" x14ac:dyDescent="0.25">
      <c r="A364" t="s">
        <v>949</v>
      </c>
      <c r="B364" t="s">
        <v>913</v>
      </c>
      <c r="C364" t="s">
        <v>632</v>
      </c>
    </row>
    <row r="365" spans="1:3" x14ac:dyDescent="0.25">
      <c r="A365" t="s">
        <v>949</v>
      </c>
      <c r="B365" t="s">
        <v>914</v>
      </c>
      <c r="C365" t="s">
        <v>633</v>
      </c>
    </row>
    <row r="366" spans="1:3" x14ac:dyDescent="0.25">
      <c r="A366" t="s">
        <v>949</v>
      </c>
      <c r="B366" t="s">
        <v>915</v>
      </c>
      <c r="C366" t="s">
        <v>634</v>
      </c>
    </row>
    <row r="367" spans="1:3" x14ac:dyDescent="0.25">
      <c r="A367" t="s">
        <v>949</v>
      </c>
      <c r="B367" t="s">
        <v>770</v>
      </c>
      <c r="C367" t="s">
        <v>636</v>
      </c>
    </row>
    <row r="368" spans="1:3" x14ac:dyDescent="0.25">
      <c r="A368" t="s">
        <v>949</v>
      </c>
      <c r="B368" t="s">
        <v>917</v>
      </c>
      <c r="C368" t="s">
        <v>637</v>
      </c>
    </row>
    <row r="369" spans="1:3" x14ac:dyDescent="0.25">
      <c r="A369" t="s">
        <v>949</v>
      </c>
      <c r="B369" t="s">
        <v>918</v>
      </c>
      <c r="C369" t="s">
        <v>638</v>
      </c>
    </row>
    <row r="370" spans="1:3" x14ac:dyDescent="0.25">
      <c r="A370" t="s">
        <v>949</v>
      </c>
      <c r="B370" t="s">
        <v>771</v>
      </c>
      <c r="C370" t="s">
        <v>639</v>
      </c>
    </row>
    <row r="371" spans="1:3" x14ac:dyDescent="0.25">
      <c r="A371" t="s">
        <v>949</v>
      </c>
      <c r="B371" t="s">
        <v>919</v>
      </c>
      <c r="C371" t="s">
        <v>640</v>
      </c>
    </row>
    <row r="372" spans="1:3" x14ac:dyDescent="0.25">
      <c r="A372" t="s">
        <v>949</v>
      </c>
      <c r="B372" t="s">
        <v>920</v>
      </c>
      <c r="C372" t="s">
        <v>641</v>
      </c>
    </row>
    <row r="373" spans="1:3" x14ac:dyDescent="0.25">
      <c r="A373" t="s">
        <v>949</v>
      </c>
      <c r="B373" t="s">
        <v>921</v>
      </c>
      <c r="C373" t="s">
        <v>642</v>
      </c>
    </row>
    <row r="374" spans="1:3" x14ac:dyDescent="0.25">
      <c r="A374" t="s">
        <v>949</v>
      </c>
      <c r="B374" t="s">
        <v>772</v>
      </c>
      <c r="C374" t="s">
        <v>643</v>
      </c>
    </row>
    <row r="375" spans="1:3" x14ac:dyDescent="0.25">
      <c r="A375" t="s">
        <v>949</v>
      </c>
      <c r="B375" t="s">
        <v>922</v>
      </c>
      <c r="C375" t="s">
        <v>644</v>
      </c>
    </row>
    <row r="376" spans="1:3" x14ac:dyDescent="0.25">
      <c r="A376" t="s">
        <v>949</v>
      </c>
      <c r="B376" t="s">
        <v>773</v>
      </c>
      <c r="C376" t="s">
        <v>645</v>
      </c>
    </row>
    <row r="377" spans="1:3" x14ac:dyDescent="0.25">
      <c r="A377" t="s">
        <v>949</v>
      </c>
      <c r="B377" t="s">
        <v>774</v>
      </c>
      <c r="C377" t="s">
        <v>646</v>
      </c>
    </row>
    <row r="378" spans="1:3" x14ac:dyDescent="0.25">
      <c r="A378" t="s">
        <v>949</v>
      </c>
      <c r="B378" t="s">
        <v>775</v>
      </c>
      <c r="C378" t="s">
        <v>647</v>
      </c>
    </row>
    <row r="379" spans="1:3" x14ac:dyDescent="0.25">
      <c r="A379" t="s">
        <v>949</v>
      </c>
      <c r="B379" t="s">
        <v>776</v>
      </c>
      <c r="C379" t="s">
        <v>648</v>
      </c>
    </row>
    <row r="380" spans="1:3" x14ac:dyDescent="0.25">
      <c r="A380" t="s">
        <v>949</v>
      </c>
      <c r="B380" t="s">
        <v>923</v>
      </c>
      <c r="C380" t="s">
        <v>649</v>
      </c>
    </row>
    <row r="381" spans="1:3" x14ac:dyDescent="0.25">
      <c r="A381" t="s">
        <v>949</v>
      </c>
      <c r="B381" t="s">
        <v>924</v>
      </c>
      <c r="C381" t="s">
        <v>650</v>
      </c>
    </row>
    <row r="382" spans="1:3" x14ac:dyDescent="0.25">
      <c r="A382" t="s">
        <v>949</v>
      </c>
      <c r="B382" t="s">
        <v>925</v>
      </c>
      <c r="C382" t="s">
        <v>651</v>
      </c>
    </row>
    <row r="383" spans="1:3" x14ac:dyDescent="0.25">
      <c r="A383" t="s">
        <v>949</v>
      </c>
      <c r="B383" t="s">
        <v>926</v>
      </c>
      <c r="C383" t="s">
        <v>652</v>
      </c>
    </row>
    <row r="384" spans="1:3" x14ac:dyDescent="0.25">
      <c r="A384" t="s">
        <v>949</v>
      </c>
      <c r="B384" t="s">
        <v>777</v>
      </c>
      <c r="C384" t="s">
        <v>653</v>
      </c>
    </row>
    <row r="385" spans="1:3" x14ac:dyDescent="0.25">
      <c r="A385" t="s">
        <v>949</v>
      </c>
      <c r="B385" t="s">
        <v>778</v>
      </c>
      <c r="C385" t="s">
        <v>654</v>
      </c>
    </row>
    <row r="386" spans="1:3" x14ac:dyDescent="0.25">
      <c r="A386" t="s">
        <v>949</v>
      </c>
      <c r="B386" t="s">
        <v>927</v>
      </c>
      <c r="C386" t="s">
        <v>655</v>
      </c>
    </row>
    <row r="387" spans="1:3" x14ac:dyDescent="0.25">
      <c r="A387" t="s">
        <v>949</v>
      </c>
      <c r="B387" t="s">
        <v>928</v>
      </c>
      <c r="C387" t="s">
        <v>656</v>
      </c>
    </row>
    <row r="388" spans="1:3" x14ac:dyDescent="0.25">
      <c r="A388" t="s">
        <v>949</v>
      </c>
      <c r="B388" t="s">
        <v>779</v>
      </c>
      <c r="C388" t="s">
        <v>657</v>
      </c>
    </row>
    <row r="389" spans="1:3" x14ac:dyDescent="0.25">
      <c r="A389" t="s">
        <v>949</v>
      </c>
      <c r="B389" t="s">
        <v>780</v>
      </c>
      <c r="C389" t="s">
        <v>658</v>
      </c>
    </row>
    <row r="390" spans="1:3" x14ac:dyDescent="0.25">
      <c r="A390" t="s">
        <v>949</v>
      </c>
      <c r="B390" t="s">
        <v>781</v>
      </c>
      <c r="C390" t="s">
        <v>659</v>
      </c>
    </row>
    <row r="391" spans="1:3" x14ac:dyDescent="0.25">
      <c r="A391" t="s">
        <v>949</v>
      </c>
      <c r="B391" t="s">
        <v>929</v>
      </c>
      <c r="C391" t="s">
        <v>660</v>
      </c>
    </row>
    <row r="392" spans="1:3" x14ac:dyDescent="0.25">
      <c r="A392" t="s">
        <v>949</v>
      </c>
      <c r="B392" t="s">
        <v>930</v>
      </c>
      <c r="C392" t="s">
        <v>661</v>
      </c>
    </row>
    <row r="393" spans="1:3" x14ac:dyDescent="0.25">
      <c r="A393" t="s">
        <v>949</v>
      </c>
      <c r="B393" t="s">
        <v>931</v>
      </c>
      <c r="C393" t="s">
        <v>662</v>
      </c>
    </row>
    <row r="394" spans="1:3" x14ac:dyDescent="0.25">
      <c r="A394" t="s">
        <v>949</v>
      </c>
      <c r="B394" t="s">
        <v>932</v>
      </c>
      <c r="C394" t="s">
        <v>663</v>
      </c>
    </row>
    <row r="395" spans="1:3" x14ac:dyDescent="0.25">
      <c r="A395" t="s">
        <v>949</v>
      </c>
      <c r="B395" t="s">
        <v>933</v>
      </c>
      <c r="C395" t="s">
        <v>664</v>
      </c>
    </row>
    <row r="396" spans="1:3" x14ac:dyDescent="0.25">
      <c r="A396" t="s">
        <v>949</v>
      </c>
      <c r="B396" t="s">
        <v>934</v>
      </c>
      <c r="C396" t="s">
        <v>665</v>
      </c>
    </row>
    <row r="397" spans="1:3" x14ac:dyDescent="0.25">
      <c r="A397" t="s">
        <v>949</v>
      </c>
      <c r="B397" t="s">
        <v>782</v>
      </c>
      <c r="C397" t="s">
        <v>666</v>
      </c>
    </row>
    <row r="398" spans="1:3" x14ac:dyDescent="0.25">
      <c r="A398" t="s">
        <v>949</v>
      </c>
      <c r="B398" t="s">
        <v>783</v>
      </c>
      <c r="C398" t="s">
        <v>667</v>
      </c>
    </row>
    <row r="399" spans="1:3" x14ac:dyDescent="0.25">
      <c r="A399" t="s">
        <v>949</v>
      </c>
      <c r="B399" t="s">
        <v>784</v>
      </c>
      <c r="C399" t="s">
        <v>668</v>
      </c>
    </row>
    <row r="400" spans="1:3" x14ac:dyDescent="0.25">
      <c r="A400" t="s">
        <v>949</v>
      </c>
      <c r="B400" t="s">
        <v>935</v>
      </c>
      <c r="C400" t="s">
        <v>669</v>
      </c>
    </row>
    <row r="401" spans="1:3" x14ac:dyDescent="0.25">
      <c r="A401" t="s">
        <v>949</v>
      </c>
      <c r="B401" t="s">
        <v>916</v>
      </c>
      <c r="C401" t="s">
        <v>635</v>
      </c>
    </row>
    <row r="402" spans="1:3" x14ac:dyDescent="0.25">
      <c r="A402" t="s">
        <v>949</v>
      </c>
      <c r="B402" t="s">
        <v>785</v>
      </c>
      <c r="C402" t="s">
        <v>670</v>
      </c>
    </row>
    <row r="403" spans="1:3" x14ac:dyDescent="0.25">
      <c r="A403" t="s">
        <v>949</v>
      </c>
      <c r="B403" t="s">
        <v>936</v>
      </c>
      <c r="C403" t="s">
        <v>671</v>
      </c>
    </row>
    <row r="404" spans="1:3" x14ac:dyDescent="0.25">
      <c r="A404" t="s">
        <v>949</v>
      </c>
      <c r="B404" t="s">
        <v>786</v>
      </c>
      <c r="C404" t="s">
        <v>672</v>
      </c>
    </row>
    <row r="405" spans="1:3" x14ac:dyDescent="0.25">
      <c r="A405" t="s">
        <v>949</v>
      </c>
      <c r="B405" t="s">
        <v>937</v>
      </c>
      <c r="C405" t="s">
        <v>673</v>
      </c>
    </row>
    <row r="406" spans="1:3" x14ac:dyDescent="0.25">
      <c r="A406" t="s">
        <v>949</v>
      </c>
      <c r="B406" t="s">
        <v>938</v>
      </c>
      <c r="C406" t="s">
        <v>674</v>
      </c>
    </row>
    <row r="407" spans="1:3" x14ac:dyDescent="0.25">
      <c r="A407" t="s">
        <v>949</v>
      </c>
      <c r="B407" t="s">
        <v>939</v>
      </c>
      <c r="C407" t="s">
        <v>675</v>
      </c>
    </row>
    <row r="408" spans="1:3" x14ac:dyDescent="0.25">
      <c r="A408" t="s">
        <v>949</v>
      </c>
      <c r="B408" t="s">
        <v>940</v>
      </c>
      <c r="C408" t="s">
        <v>676</v>
      </c>
    </row>
    <row r="409" spans="1:3" x14ac:dyDescent="0.25">
      <c r="A409" t="s">
        <v>949</v>
      </c>
      <c r="B409" t="s">
        <v>787</v>
      </c>
      <c r="C409" t="s">
        <v>677</v>
      </c>
    </row>
    <row r="410" spans="1:3" x14ac:dyDescent="0.25">
      <c r="A410" t="s">
        <v>949</v>
      </c>
      <c r="B410" t="s">
        <v>941</v>
      </c>
      <c r="C410" t="s">
        <v>678</v>
      </c>
    </row>
    <row r="411" spans="1:3" x14ac:dyDescent="0.25">
      <c r="A411" t="s">
        <v>949</v>
      </c>
      <c r="B411" t="s">
        <v>942</v>
      </c>
      <c r="C411" t="s">
        <v>679</v>
      </c>
    </row>
    <row r="412" spans="1:3" x14ac:dyDescent="0.25">
      <c r="A412" t="s">
        <v>949</v>
      </c>
      <c r="B412" t="s">
        <v>788</v>
      </c>
      <c r="C412" t="s">
        <v>680</v>
      </c>
    </row>
    <row r="413" spans="1:3" x14ac:dyDescent="0.25">
      <c r="A413" t="s">
        <v>949</v>
      </c>
      <c r="B413" t="s">
        <v>789</v>
      </c>
      <c r="C413" t="s">
        <v>681</v>
      </c>
    </row>
    <row r="414" spans="1:3" x14ac:dyDescent="0.25">
      <c r="A414" t="s">
        <v>949</v>
      </c>
      <c r="B414" t="s">
        <v>943</v>
      </c>
      <c r="C414" t="s">
        <v>682</v>
      </c>
    </row>
    <row r="415" spans="1:3" x14ac:dyDescent="0.25">
      <c r="A415" t="s">
        <v>949</v>
      </c>
      <c r="B415" t="s">
        <v>944</v>
      </c>
      <c r="C415" t="s">
        <v>683</v>
      </c>
    </row>
    <row r="416" spans="1:3" x14ac:dyDescent="0.25">
      <c r="A416" t="s">
        <v>949</v>
      </c>
      <c r="B416" t="s">
        <v>790</v>
      </c>
      <c r="C416" t="s">
        <v>684</v>
      </c>
    </row>
    <row r="417" spans="1:3" x14ac:dyDescent="0.25">
      <c r="A417" t="s">
        <v>949</v>
      </c>
      <c r="B417" t="s">
        <v>791</v>
      </c>
      <c r="C417" t="s">
        <v>685</v>
      </c>
    </row>
    <row r="418" spans="1:3" x14ac:dyDescent="0.25">
      <c r="A418" t="s">
        <v>949</v>
      </c>
      <c r="B418" t="s">
        <v>792</v>
      </c>
      <c r="C418" t="s">
        <v>686</v>
      </c>
    </row>
    <row r="419" spans="1:3" x14ac:dyDescent="0.25">
      <c r="A419" t="s">
        <v>949</v>
      </c>
      <c r="B419" t="s">
        <v>945</v>
      </c>
      <c r="C419" t="s">
        <v>687</v>
      </c>
    </row>
    <row r="420" spans="1:3" x14ac:dyDescent="0.25">
      <c r="A420" t="s">
        <v>949</v>
      </c>
      <c r="B420" t="s">
        <v>793</v>
      </c>
      <c r="C420" t="s">
        <v>688</v>
      </c>
    </row>
    <row r="421" spans="1:3" x14ac:dyDescent="0.25">
      <c r="A421" t="s">
        <v>949</v>
      </c>
      <c r="B421" t="s">
        <v>794</v>
      </c>
      <c r="C421" t="s">
        <v>689</v>
      </c>
    </row>
    <row r="422" spans="1:3" x14ac:dyDescent="0.25">
      <c r="A422" t="s">
        <v>949</v>
      </c>
      <c r="B422" t="s">
        <v>946</v>
      </c>
      <c r="C422" t="s">
        <v>690</v>
      </c>
    </row>
    <row r="423" spans="1:3" x14ac:dyDescent="0.25">
      <c r="A423" t="s">
        <v>949</v>
      </c>
      <c r="B423" t="s">
        <v>947</v>
      </c>
      <c r="C423" t="s">
        <v>691</v>
      </c>
    </row>
    <row r="424" spans="1:3" x14ac:dyDescent="0.25">
      <c r="A424" t="s">
        <v>949</v>
      </c>
      <c r="B424" t="s">
        <v>948</v>
      </c>
      <c r="C424" t="s">
        <v>692</v>
      </c>
    </row>
    <row r="426" spans="1:3" x14ac:dyDescent="0.25">
      <c r="A426" t="s">
        <v>1046</v>
      </c>
      <c r="B426" t="s">
        <v>992</v>
      </c>
      <c r="C426" t="s">
        <v>953</v>
      </c>
    </row>
    <row r="427" spans="1:3" x14ac:dyDescent="0.25">
      <c r="A427" t="s">
        <v>1046</v>
      </c>
      <c r="B427" t="s">
        <v>993</v>
      </c>
      <c r="C427" t="s">
        <v>954</v>
      </c>
    </row>
    <row r="428" spans="1:3" x14ac:dyDescent="0.25">
      <c r="A428" t="s">
        <v>1046</v>
      </c>
      <c r="B428" t="s">
        <v>995</v>
      </c>
      <c r="C428" t="s">
        <v>955</v>
      </c>
    </row>
    <row r="429" spans="1:3" x14ac:dyDescent="0.25">
      <c r="A429" t="s">
        <v>1046</v>
      </c>
      <c r="B429" t="s">
        <v>994</v>
      </c>
      <c r="C429" t="s">
        <v>956</v>
      </c>
    </row>
    <row r="430" spans="1:3" x14ac:dyDescent="0.25">
      <c r="A430" t="s">
        <v>1046</v>
      </c>
      <c r="B430" t="s">
        <v>996</v>
      </c>
      <c r="C430" t="s">
        <v>957</v>
      </c>
    </row>
    <row r="431" spans="1:3" x14ac:dyDescent="0.25">
      <c r="A431" t="s">
        <v>1046</v>
      </c>
      <c r="B431" t="s">
        <v>997</v>
      </c>
      <c r="C431" t="s">
        <v>958</v>
      </c>
    </row>
    <row r="432" spans="1:3" x14ac:dyDescent="0.25">
      <c r="A432" t="s">
        <v>1046</v>
      </c>
      <c r="B432" t="s">
        <v>1031</v>
      </c>
      <c r="C432" t="s">
        <v>961</v>
      </c>
    </row>
    <row r="433" spans="1:3" x14ac:dyDescent="0.25">
      <c r="A433" t="s">
        <v>1046</v>
      </c>
      <c r="B433" t="s">
        <v>1044</v>
      </c>
      <c r="C433" t="s">
        <v>1043</v>
      </c>
    </row>
    <row r="434" spans="1:3" x14ac:dyDescent="0.25">
      <c r="A434" t="s">
        <v>1046</v>
      </c>
      <c r="B434" t="s">
        <v>1000</v>
      </c>
      <c r="C434" t="s">
        <v>962</v>
      </c>
    </row>
    <row r="435" spans="1:3" x14ac:dyDescent="0.25">
      <c r="A435" t="s">
        <v>1046</v>
      </c>
      <c r="B435" t="s">
        <v>247</v>
      </c>
      <c r="C435" t="s">
        <v>245</v>
      </c>
    </row>
    <row r="436" spans="1:3" x14ac:dyDescent="0.25">
      <c r="A436" t="s">
        <v>1046</v>
      </c>
      <c r="B436" t="s">
        <v>1001</v>
      </c>
      <c r="C436" t="s">
        <v>963</v>
      </c>
    </row>
    <row r="437" spans="1:3" x14ac:dyDescent="0.25">
      <c r="A437" t="s">
        <v>1046</v>
      </c>
      <c r="B437" t="s">
        <v>1190</v>
      </c>
      <c r="C437" t="s">
        <v>1191</v>
      </c>
    </row>
    <row r="438" spans="1:3" x14ac:dyDescent="0.25">
      <c r="A438" t="s">
        <v>1046</v>
      </c>
      <c r="B438" t="s">
        <v>1030</v>
      </c>
      <c r="C438" t="s">
        <v>991</v>
      </c>
    </row>
    <row r="439" spans="1:3" x14ac:dyDescent="0.25">
      <c r="A439" t="s">
        <v>1046</v>
      </c>
      <c r="B439" t="s">
        <v>1021</v>
      </c>
      <c r="C439" t="s">
        <v>982</v>
      </c>
    </row>
    <row r="440" spans="1:3" x14ac:dyDescent="0.25">
      <c r="A440" t="s">
        <v>1046</v>
      </c>
      <c r="B440" t="s">
        <v>1022</v>
      </c>
      <c r="C440" t="s">
        <v>983</v>
      </c>
    </row>
    <row r="441" spans="1:3" x14ac:dyDescent="0.25">
      <c r="A441" t="s">
        <v>1046</v>
      </c>
      <c r="B441" t="s">
        <v>1023</v>
      </c>
      <c r="C441" t="s">
        <v>984</v>
      </c>
    </row>
    <row r="442" spans="1:3" x14ac:dyDescent="0.25">
      <c r="A442" t="s">
        <v>1046</v>
      </c>
      <c r="B442" t="s">
        <v>1003</v>
      </c>
      <c r="C442" t="s">
        <v>965</v>
      </c>
    </row>
    <row r="443" spans="1:3" x14ac:dyDescent="0.25">
      <c r="A443" t="s">
        <v>1046</v>
      </c>
      <c r="B443" t="s">
        <v>1005</v>
      </c>
      <c r="C443" t="s">
        <v>967</v>
      </c>
    </row>
    <row r="444" spans="1:3" x14ac:dyDescent="0.25">
      <c r="A444" t="s">
        <v>1046</v>
      </c>
      <c r="B444" t="s">
        <v>1006</v>
      </c>
      <c r="C444" t="s">
        <v>968</v>
      </c>
    </row>
    <row r="445" spans="1:3" x14ac:dyDescent="0.25">
      <c r="A445" t="s">
        <v>1046</v>
      </c>
      <c r="B445" t="s">
        <v>1007</v>
      </c>
      <c r="C445" t="s">
        <v>969</v>
      </c>
    </row>
    <row r="446" spans="1:3" x14ac:dyDescent="0.25">
      <c r="A446" t="s">
        <v>1046</v>
      </c>
      <c r="B446" t="s">
        <v>1010</v>
      </c>
      <c r="C446" t="s">
        <v>970</v>
      </c>
    </row>
    <row r="447" spans="1:3" x14ac:dyDescent="0.25">
      <c r="A447" t="s">
        <v>1046</v>
      </c>
      <c r="B447" t="s">
        <v>1011</v>
      </c>
      <c r="C447" t="s">
        <v>971</v>
      </c>
    </row>
    <row r="448" spans="1:3" x14ac:dyDescent="0.25">
      <c r="A448" t="s">
        <v>1046</v>
      </c>
      <c r="B448" t="s">
        <v>1008</v>
      </c>
      <c r="C448" t="s">
        <v>972</v>
      </c>
    </row>
    <row r="449" spans="1:3" x14ac:dyDescent="0.25">
      <c r="A449" t="s">
        <v>1046</v>
      </c>
      <c r="B449" t="s">
        <v>1009</v>
      </c>
      <c r="C449" t="s">
        <v>973</v>
      </c>
    </row>
    <row r="450" spans="1:3" x14ac:dyDescent="0.25">
      <c r="A450" t="s">
        <v>1046</v>
      </c>
      <c r="B450" t="s">
        <v>1012</v>
      </c>
      <c r="C450" t="s">
        <v>974</v>
      </c>
    </row>
    <row r="451" spans="1:3" x14ac:dyDescent="0.25">
      <c r="A451" t="s">
        <v>1046</v>
      </c>
      <c r="B451" t="s">
        <v>1013</v>
      </c>
      <c r="C451" t="s">
        <v>975</v>
      </c>
    </row>
    <row r="452" spans="1:3" x14ac:dyDescent="0.25">
      <c r="A452" t="s">
        <v>1046</v>
      </c>
      <c r="B452" t="s">
        <v>1019</v>
      </c>
      <c r="C452" t="s">
        <v>1032</v>
      </c>
    </row>
    <row r="453" spans="1:3" x14ac:dyDescent="0.25">
      <c r="A453" t="s">
        <v>1046</v>
      </c>
      <c r="B453" t="s">
        <v>1014</v>
      </c>
      <c r="C453" t="s">
        <v>976</v>
      </c>
    </row>
    <row r="454" spans="1:3" x14ac:dyDescent="0.25">
      <c r="A454" t="s">
        <v>1046</v>
      </c>
      <c r="B454" t="s">
        <v>1015</v>
      </c>
      <c r="C454" t="s">
        <v>977</v>
      </c>
    </row>
    <row r="455" spans="1:3" x14ac:dyDescent="0.25">
      <c r="A455" t="s">
        <v>1046</v>
      </c>
      <c r="B455" t="s">
        <v>1020</v>
      </c>
      <c r="C455" t="s">
        <v>978</v>
      </c>
    </row>
    <row r="456" spans="1:3" x14ac:dyDescent="0.25">
      <c r="A456" t="s">
        <v>1046</v>
      </c>
      <c r="B456" t="s">
        <v>1017</v>
      </c>
      <c r="C456" t="s">
        <v>979</v>
      </c>
    </row>
    <row r="457" spans="1:3" x14ac:dyDescent="0.25">
      <c r="A457" t="s">
        <v>1046</v>
      </c>
      <c r="B457" t="s">
        <v>1016</v>
      </c>
      <c r="C457" t="s">
        <v>980</v>
      </c>
    </row>
    <row r="458" spans="1:3" x14ac:dyDescent="0.25">
      <c r="A458" t="s">
        <v>1046</v>
      </c>
      <c r="B458" t="s">
        <v>1018</v>
      </c>
      <c r="C458" t="s">
        <v>981</v>
      </c>
    </row>
    <row r="459" spans="1:3" x14ac:dyDescent="0.25">
      <c r="A459" t="s">
        <v>1046</v>
      </c>
      <c r="B459" t="s">
        <v>998</v>
      </c>
      <c r="C459" t="s">
        <v>959</v>
      </c>
    </row>
    <row r="460" spans="1:3" x14ac:dyDescent="0.25">
      <c r="A460" t="s">
        <v>1046</v>
      </c>
      <c r="B460" t="s">
        <v>999</v>
      </c>
      <c r="C460" t="s">
        <v>960</v>
      </c>
    </row>
    <row r="461" spans="1:3" x14ac:dyDescent="0.25">
      <c r="A461" t="s">
        <v>1046</v>
      </c>
      <c r="B461" t="s">
        <v>1002</v>
      </c>
      <c r="C461" t="s">
        <v>964</v>
      </c>
    </row>
    <row r="462" spans="1:3" x14ac:dyDescent="0.25">
      <c r="A462" t="s">
        <v>1046</v>
      </c>
      <c r="B462" t="s">
        <v>1004</v>
      </c>
      <c r="C462" t="s">
        <v>966</v>
      </c>
    </row>
    <row r="463" spans="1:3" x14ac:dyDescent="0.25">
      <c r="A463" t="s">
        <v>1046</v>
      </c>
      <c r="B463" t="s">
        <v>1028</v>
      </c>
      <c r="C463" t="s">
        <v>986</v>
      </c>
    </row>
    <row r="464" spans="1:3" x14ac:dyDescent="0.25">
      <c r="A464" t="s">
        <v>1046</v>
      </c>
      <c r="B464" t="s">
        <v>1026</v>
      </c>
      <c r="C464" t="s">
        <v>989</v>
      </c>
    </row>
    <row r="465" spans="1:3" x14ac:dyDescent="0.25">
      <c r="A465" t="s">
        <v>1046</v>
      </c>
      <c r="B465" t="s">
        <v>1027</v>
      </c>
      <c r="C465" t="s">
        <v>990</v>
      </c>
    </row>
    <row r="466" spans="1:3" x14ac:dyDescent="0.25">
      <c r="A466" t="s">
        <v>1046</v>
      </c>
      <c r="B466" t="s">
        <v>248</v>
      </c>
      <c r="C466" t="s">
        <v>246</v>
      </c>
    </row>
    <row r="467" spans="1:3" x14ac:dyDescent="0.25">
      <c r="A467" t="s">
        <v>1046</v>
      </c>
      <c r="B467" t="s">
        <v>1024</v>
      </c>
      <c r="C467" t="s">
        <v>985</v>
      </c>
    </row>
    <row r="468" spans="1:3" x14ac:dyDescent="0.25">
      <c r="A468" t="s">
        <v>1046</v>
      </c>
      <c r="B468" t="s">
        <v>1029</v>
      </c>
      <c r="C468" t="s">
        <v>987</v>
      </c>
    </row>
    <row r="469" spans="1:3" x14ac:dyDescent="0.25">
      <c r="A469" t="s">
        <v>1046</v>
      </c>
      <c r="B469" t="s">
        <v>1025</v>
      </c>
      <c r="C469" t="s">
        <v>988</v>
      </c>
    </row>
    <row r="470" spans="1:3" x14ac:dyDescent="0.25">
      <c r="A470" t="s">
        <v>1046</v>
      </c>
      <c r="B470" t="s">
        <v>105</v>
      </c>
      <c r="C470" t="s">
        <v>106</v>
      </c>
    </row>
    <row r="472" spans="1:3" x14ac:dyDescent="0.25">
      <c r="A472" t="s">
        <v>1064</v>
      </c>
      <c r="B472" t="s">
        <v>1065</v>
      </c>
      <c r="C472" t="s">
        <v>1066</v>
      </c>
    </row>
    <row r="473" spans="1:3" x14ac:dyDescent="0.25">
      <c r="A473" t="s">
        <v>1064</v>
      </c>
      <c r="B473" t="s">
        <v>1067</v>
      </c>
      <c r="C473" t="s">
        <v>1068</v>
      </c>
    </row>
    <row r="474" spans="1:3" x14ac:dyDescent="0.25">
      <c r="A474" t="s">
        <v>1064</v>
      </c>
      <c r="B474" t="s">
        <v>1069</v>
      </c>
      <c r="C474" t="s">
        <v>1070</v>
      </c>
    </row>
    <row r="475" spans="1:3" x14ac:dyDescent="0.25">
      <c r="A475" t="s">
        <v>1064</v>
      </c>
      <c r="B475" t="s">
        <v>1071</v>
      </c>
      <c r="C475" t="s">
        <v>1072</v>
      </c>
    </row>
    <row r="476" spans="1:3" x14ac:dyDescent="0.25">
      <c r="A476" t="s">
        <v>1064</v>
      </c>
      <c r="B476" t="s">
        <v>1073</v>
      </c>
      <c r="C476" t="s">
        <v>1074</v>
      </c>
    </row>
    <row r="477" spans="1:3" x14ac:dyDescent="0.25">
      <c r="A477" t="s">
        <v>1064</v>
      </c>
      <c r="B477" t="s">
        <v>1075</v>
      </c>
      <c r="C477" t="s">
        <v>1076</v>
      </c>
    </row>
    <row r="478" spans="1:3" x14ac:dyDescent="0.25">
      <c r="A478" t="s">
        <v>1064</v>
      </c>
      <c r="B478" t="s">
        <v>1077</v>
      </c>
      <c r="C478" t="s">
        <v>1078</v>
      </c>
    </row>
    <row r="479" spans="1:3" x14ac:dyDescent="0.25">
      <c r="A479" t="s">
        <v>1064</v>
      </c>
      <c r="B479" t="s">
        <v>1079</v>
      </c>
      <c r="C479" t="s">
        <v>1080</v>
      </c>
    </row>
    <row r="480" spans="1:3" x14ac:dyDescent="0.25">
      <c r="A480" t="s">
        <v>1064</v>
      </c>
      <c r="B480" t="s">
        <v>1081</v>
      </c>
      <c r="C480" t="s">
        <v>1082</v>
      </c>
    </row>
    <row r="481" spans="1:3" x14ac:dyDescent="0.25">
      <c r="A481" t="s">
        <v>1064</v>
      </c>
      <c r="B481" t="s">
        <v>1083</v>
      </c>
      <c r="C481" t="s">
        <v>1084</v>
      </c>
    </row>
    <row r="482" spans="1:3" x14ac:dyDescent="0.25">
      <c r="A482" t="s">
        <v>1064</v>
      </c>
      <c r="B482" t="s">
        <v>1085</v>
      </c>
      <c r="C482" t="s">
        <v>1086</v>
      </c>
    </row>
    <row r="483" spans="1:3" x14ac:dyDescent="0.25">
      <c r="A483" t="s">
        <v>1064</v>
      </c>
      <c r="B483" t="s">
        <v>1087</v>
      </c>
      <c r="C483" t="s">
        <v>1088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CCCA-1789-4A3F-A972-8FAD7AC3083F}">
  <dimension ref="A1:D2"/>
  <sheetViews>
    <sheetView tabSelected="1" workbookViewId="0">
      <selection activeCell="B2" sqref="B2"/>
    </sheetView>
  </sheetViews>
  <sheetFormatPr defaultRowHeight="15" x14ac:dyDescent="0.25"/>
  <cols>
    <col min="1" max="1" width="36" customWidth="1"/>
    <col min="2" max="2" width="41.85546875" customWidth="1"/>
    <col min="4" max="4" width="10.5703125" bestFit="1" customWidth="1"/>
  </cols>
  <sheetData>
    <row r="1" spans="1:4" x14ac:dyDescent="0.25">
      <c r="A1" s="3" t="s">
        <v>152</v>
      </c>
      <c r="B1" s="3" t="s">
        <v>153</v>
      </c>
      <c r="C1" s="3" t="s">
        <v>154</v>
      </c>
      <c r="D1" s="3" t="s">
        <v>1004</v>
      </c>
    </row>
    <row r="2" spans="1:4" x14ac:dyDescent="0.25">
      <c r="A2" t="s">
        <v>1165</v>
      </c>
      <c r="B2" t="s">
        <v>1194</v>
      </c>
      <c r="C2" t="s">
        <v>155</v>
      </c>
      <c r="D2" t="s">
        <v>1138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Kimeu, Ann (ILRI)</dc:creator>
  <cp:lastModifiedBy>Ibayi, Eugine (ILRI)</cp:lastModifiedBy>
  <dcterms:created xsi:type="dcterms:W3CDTF">2025-05-13T13:01:22Z</dcterms:created>
  <dcterms:modified xsi:type="dcterms:W3CDTF">2025-05-23T11:41:07Z</dcterms:modified>
</cp:coreProperties>
</file>